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Override PartName="/xl/customProperty5.bin" ContentType="application/vnd.openxmlformats-officedocument.spreadsheetml.customProperty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0" yWindow="0" windowWidth="28800" windowHeight="12210"/>
  </bookViews>
  <sheets>
    <sheet name="Оглавление" sheetId="4" r:id="rId1"/>
    <sheet name="DIY" sheetId="5" r:id="rId2"/>
    <sheet name="Теплоизоляционная продукция" sheetId="1" r:id="rId3"/>
    <sheet name="Сопутствующая продукция" sheetId="2" r:id="rId4"/>
    <sheet name="Возможности пр-ва" sheetId="3" r:id="rId5"/>
  </sheets>
  <definedNames>
    <definedName name="_xlnm._FilterDatabase" localSheetId="1" hidden="1">DIY!$A$16:$BN$68</definedName>
    <definedName name="_xlnm._FilterDatabase" localSheetId="4" hidden="1">'Возможности пр-ва'!$A$11:$L$97</definedName>
    <definedName name="_xlnm._FilterDatabase" localSheetId="0" hidden="1">Оглавление!$A$11:$E$56</definedName>
    <definedName name="_xlnm._FilterDatabase" localSheetId="3" hidden="1">'Сопутствующая продукция'!$A$17:$L$238</definedName>
    <definedName name="_xlnm._FilterDatabase" localSheetId="2" hidden="1">'Теплоизоляционная продукция'!$A$18:$AP$470</definedName>
    <definedName name="_xlnm.Print_Titles" localSheetId="1">DIY!$1:$14</definedName>
    <definedName name="_xlnm.Print_Titles" localSheetId="4">'Возможности пр-ва'!$10:$11</definedName>
    <definedName name="_xlnm.Print_Titles" localSheetId="3">'Сопутствующая продукция'!$16:$17</definedName>
    <definedName name="_xlnm.Print_Titles" localSheetId="2">'Теплоизоляционная продукция'!$17:$18</definedName>
    <definedName name="_xlnm.Print_Area" localSheetId="1">DIY!$A$1:$AP$125</definedName>
    <definedName name="_xlnm.Print_Area" localSheetId="0">Оглавление!$A$1:$E$117</definedName>
    <definedName name="_xlnm.Print_Area" localSheetId="3">'Сопутствующая продукция'!$A$1:$L$238</definedName>
    <definedName name="_xlnm.Print_Area" localSheetId="2">'Теплоизоляционная продукция'!$A$1:$AP$498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38" i="2"/>
  <c r="I137"/>
  <c r="I136"/>
  <c r="I135"/>
  <c r="I134"/>
  <c r="I133"/>
  <c r="K134" l="1"/>
  <c r="L134" s="1"/>
  <c r="J134"/>
  <c r="J138"/>
  <c r="K138"/>
  <c r="L138" s="1"/>
  <c r="K135"/>
  <c r="L135" s="1"/>
  <c r="J135"/>
  <c r="K137"/>
  <c r="L137" s="1"/>
  <c r="J137"/>
  <c r="K133"/>
  <c r="L133" s="1"/>
  <c r="J133"/>
  <c r="J136"/>
  <c r="K136"/>
  <c r="L136" s="1"/>
  <c r="AO419" i="1" l="1"/>
  <c r="AP419" s="1"/>
  <c r="Y419"/>
  <c r="T419"/>
  <c r="O419"/>
  <c r="U419" s="1"/>
  <c r="F419"/>
  <c r="AO418"/>
  <c r="AP418" s="1"/>
  <c r="Y418"/>
  <c r="T418"/>
  <c r="O418"/>
  <c r="U418" s="1"/>
  <c r="F418"/>
  <c r="AO414"/>
  <c r="AM414" s="1"/>
  <c r="AN414" s="1"/>
  <c r="Y414"/>
  <c r="T414"/>
  <c r="O414"/>
  <c r="P414" s="1"/>
  <c r="F414"/>
  <c r="AO413"/>
  <c r="AM413" s="1"/>
  <c r="AN413" s="1"/>
  <c r="Y413"/>
  <c r="T413"/>
  <c r="O413"/>
  <c r="P413" s="1"/>
  <c r="F413"/>
  <c r="AO407"/>
  <c r="AP407" s="1"/>
  <c r="Y407"/>
  <c r="T407"/>
  <c r="O407"/>
  <c r="U407" s="1"/>
  <c r="F407"/>
  <c r="AO406"/>
  <c r="AP406" s="1"/>
  <c r="Y406"/>
  <c r="T406"/>
  <c r="O406"/>
  <c r="U406" s="1"/>
  <c r="F406"/>
  <c r="AO388"/>
  <c r="AP388" s="1"/>
  <c r="Y388"/>
  <c r="T388"/>
  <c r="O388"/>
  <c r="P388" s="1"/>
  <c r="F388"/>
  <c r="AO387"/>
  <c r="AP387" s="1"/>
  <c r="Y387"/>
  <c r="T387"/>
  <c r="O387"/>
  <c r="P387" s="1"/>
  <c r="F387"/>
  <c r="AO383"/>
  <c r="AP383" s="1"/>
  <c r="Y383"/>
  <c r="T383"/>
  <c r="O383"/>
  <c r="P383" s="1"/>
  <c r="F383"/>
  <c r="AO382"/>
  <c r="AP382" s="1"/>
  <c r="Y382"/>
  <c r="T382"/>
  <c r="O382"/>
  <c r="P382" s="1"/>
  <c r="F382"/>
  <c r="AO367"/>
  <c r="AP367" s="1"/>
  <c r="Y367"/>
  <c r="T367"/>
  <c r="O367"/>
  <c r="P367" s="1"/>
  <c r="F367"/>
  <c r="AO366"/>
  <c r="AP366" s="1"/>
  <c r="Y366"/>
  <c r="T366"/>
  <c r="O366"/>
  <c r="U366" s="1"/>
  <c r="F366"/>
  <c r="AO374"/>
  <c r="AP374" s="1"/>
  <c r="Y374"/>
  <c r="T374"/>
  <c r="O374"/>
  <c r="U374" s="1"/>
  <c r="F374"/>
  <c r="AO373"/>
  <c r="AP373" s="1"/>
  <c r="Y373"/>
  <c r="T373"/>
  <c r="O373"/>
  <c r="U373" s="1"/>
  <c r="F373"/>
  <c r="AO362"/>
  <c r="AP362" s="1"/>
  <c r="Y362"/>
  <c r="T362"/>
  <c r="O362"/>
  <c r="P362" s="1"/>
  <c r="F362"/>
  <c r="AO361"/>
  <c r="AM361" s="1"/>
  <c r="AN361" s="1"/>
  <c r="Y361"/>
  <c r="T361"/>
  <c r="O361"/>
  <c r="U361" s="1"/>
  <c r="F361"/>
  <c r="Y357"/>
  <c r="T357"/>
  <c r="Y356"/>
  <c r="T356"/>
  <c r="O357"/>
  <c r="P357" s="1"/>
  <c r="Q357" s="1"/>
  <c r="O356"/>
  <c r="P356" s="1"/>
  <c r="Q356" s="1"/>
  <c r="AO356"/>
  <c r="AP356" s="1"/>
  <c r="F356"/>
  <c r="AO357"/>
  <c r="AP357" s="1"/>
  <c r="F357"/>
  <c r="P361" l="1"/>
  <c r="Q361" s="1"/>
  <c r="P406"/>
  <c r="Q406" s="1"/>
  <c r="P407"/>
  <c r="Q407" s="1"/>
  <c r="AM367"/>
  <c r="AN367" s="1"/>
  <c r="AM387"/>
  <c r="AN387" s="1"/>
  <c r="AM366"/>
  <c r="AN366" s="1"/>
  <c r="AM383"/>
  <c r="AN383" s="1"/>
  <c r="AM374"/>
  <c r="AN374" s="1"/>
  <c r="AM373"/>
  <c r="AN373" s="1"/>
  <c r="AM388"/>
  <c r="AN388" s="1"/>
  <c r="AM406"/>
  <c r="AN406" s="1"/>
  <c r="AM407"/>
  <c r="AN407" s="1"/>
  <c r="P373"/>
  <c r="Q373" s="1"/>
  <c r="P374"/>
  <c r="Q374" s="1"/>
  <c r="P366"/>
  <c r="Q366" s="1"/>
  <c r="AP413"/>
  <c r="AP414"/>
  <c r="AM419"/>
  <c r="AN419" s="1"/>
  <c r="AM382"/>
  <c r="AN382" s="1"/>
  <c r="AM418"/>
  <c r="AN418" s="1"/>
  <c r="AB419"/>
  <c r="AH419"/>
  <c r="AH418"/>
  <c r="AB418"/>
  <c r="P418"/>
  <c r="P419"/>
  <c r="V413"/>
  <c r="Q413"/>
  <c r="V414"/>
  <c r="Q414"/>
  <c r="U413"/>
  <c r="U414"/>
  <c r="AB406"/>
  <c r="AH406"/>
  <c r="AB407"/>
  <c r="AH407"/>
  <c r="V406"/>
  <c r="V407"/>
  <c r="Q388"/>
  <c r="V388"/>
  <c r="Q387"/>
  <c r="V387"/>
  <c r="U387"/>
  <c r="U388"/>
  <c r="Q383"/>
  <c r="V383"/>
  <c r="Q382"/>
  <c r="V382"/>
  <c r="U382"/>
  <c r="U383"/>
  <c r="AB366"/>
  <c r="AH366"/>
  <c r="Q367"/>
  <c r="V367"/>
  <c r="U367"/>
  <c r="V366"/>
  <c r="AB373"/>
  <c r="AH373"/>
  <c r="AB374"/>
  <c r="AH374"/>
  <c r="V373"/>
  <c r="V374"/>
  <c r="U357"/>
  <c r="AB357" s="1"/>
  <c r="U356"/>
  <c r="AB356" s="1"/>
  <c r="AM357"/>
  <c r="AN357" s="1"/>
  <c r="V356"/>
  <c r="AI356" s="1"/>
  <c r="AP361"/>
  <c r="V357"/>
  <c r="AM362"/>
  <c r="AN362" s="1"/>
  <c r="AM356"/>
  <c r="AN356" s="1"/>
  <c r="AB361"/>
  <c r="AH361"/>
  <c r="V362"/>
  <c r="Q362"/>
  <c r="V361"/>
  <c r="U362"/>
  <c r="AH357" l="1"/>
  <c r="AH356"/>
  <c r="Q419"/>
  <c r="V419"/>
  <c r="Q418"/>
  <c r="V418"/>
  <c r="AI414"/>
  <c r="W414"/>
  <c r="AC414"/>
  <c r="AB414"/>
  <c r="AH414"/>
  <c r="AB413"/>
  <c r="AH413"/>
  <c r="AI413"/>
  <c r="AC413"/>
  <c r="W413"/>
  <c r="AC407"/>
  <c r="W407"/>
  <c r="AI407"/>
  <c r="AC406"/>
  <c r="W406"/>
  <c r="AI406"/>
  <c r="AC387"/>
  <c r="W387"/>
  <c r="AI387"/>
  <c r="AB388"/>
  <c r="AH388"/>
  <c r="AC388"/>
  <c r="W388"/>
  <c r="AI388"/>
  <c r="AB387"/>
  <c r="AH387"/>
  <c r="AC382"/>
  <c r="W382"/>
  <c r="AI382"/>
  <c r="AB383"/>
  <c r="AH383"/>
  <c r="AC383"/>
  <c r="W383"/>
  <c r="AI383"/>
  <c r="AB382"/>
  <c r="AH382"/>
  <c r="AC367"/>
  <c r="W367"/>
  <c r="AI367"/>
  <c r="AC366"/>
  <c r="W366"/>
  <c r="AI366"/>
  <c r="AB367"/>
  <c r="AH367"/>
  <c r="AC374"/>
  <c r="W374"/>
  <c r="AI374"/>
  <c r="AC373"/>
  <c r="W373"/>
  <c r="AI373"/>
  <c r="W357"/>
  <c r="AD357" s="1"/>
  <c r="AC357"/>
  <c r="AI357"/>
  <c r="W356"/>
  <c r="AD356" s="1"/>
  <c r="AC356"/>
  <c r="AC362"/>
  <c r="AI362"/>
  <c r="W362"/>
  <c r="AB362"/>
  <c r="AH362"/>
  <c r="AI361"/>
  <c r="AC361"/>
  <c r="W361"/>
  <c r="AO408"/>
  <c r="AP408" s="1"/>
  <c r="Y408"/>
  <c r="U408"/>
  <c r="F408"/>
  <c r="AO429"/>
  <c r="AP429" s="1"/>
  <c r="Y429"/>
  <c r="U429"/>
  <c r="F429"/>
  <c r="U400"/>
  <c r="AO400"/>
  <c r="AP400" s="1"/>
  <c r="Y400"/>
  <c r="F400"/>
  <c r="AJ357" l="1"/>
  <c r="AC418"/>
  <c r="W418"/>
  <c r="AI418"/>
  <c r="AC419"/>
  <c r="W419"/>
  <c r="AI419"/>
  <c r="AD413"/>
  <c r="AJ413"/>
  <c r="AD414"/>
  <c r="AJ414"/>
  <c r="AJ407"/>
  <c r="AD407"/>
  <c r="AJ406"/>
  <c r="AD406"/>
  <c r="AJ388"/>
  <c r="AD388"/>
  <c r="AJ387"/>
  <c r="AD387"/>
  <c r="AJ383"/>
  <c r="AD383"/>
  <c r="AJ382"/>
  <c r="AD382"/>
  <c r="AJ367"/>
  <c r="AD367"/>
  <c r="AJ366"/>
  <c r="AD366"/>
  <c r="AJ374"/>
  <c r="AD374"/>
  <c r="AJ373"/>
  <c r="AD373"/>
  <c r="AJ356"/>
  <c r="AJ362"/>
  <c r="AD362"/>
  <c r="AD361"/>
  <c r="AJ361"/>
  <c r="AM408"/>
  <c r="AN408" s="1"/>
  <c r="V400"/>
  <c r="AC400" s="1"/>
  <c r="AH400"/>
  <c r="V429"/>
  <c r="AI429" s="1"/>
  <c r="AH429"/>
  <c r="V408"/>
  <c r="AI408" s="1"/>
  <c r="AH408"/>
  <c r="AB408"/>
  <c r="AM429"/>
  <c r="AN429" s="1"/>
  <c r="AB429"/>
  <c r="AM400"/>
  <c r="AN400" s="1"/>
  <c r="AB400"/>
  <c r="AC429" l="1"/>
  <c r="AJ418"/>
  <c r="AD418"/>
  <c r="AJ419"/>
  <c r="AD419"/>
  <c r="W408"/>
  <c r="AJ408" s="1"/>
  <c r="AC408"/>
  <c r="W429"/>
  <c r="AJ429" s="1"/>
  <c r="W400"/>
  <c r="AJ400" s="1"/>
  <c r="AI400"/>
  <c r="AD429" l="1"/>
  <c r="AD408"/>
  <c r="AD400"/>
  <c r="AO345"/>
  <c r="AP345" s="1"/>
  <c r="O345"/>
  <c r="AH345" s="1"/>
  <c r="F345"/>
  <c r="AO337"/>
  <c r="AP337" s="1"/>
  <c r="Y337"/>
  <c r="U337"/>
  <c r="F337"/>
  <c r="AO317"/>
  <c r="AP317" s="1"/>
  <c r="Y317"/>
  <c r="T317"/>
  <c r="O317"/>
  <c r="P317" s="1"/>
  <c r="F317"/>
  <c r="AO313"/>
  <c r="AP313" s="1"/>
  <c r="Y313"/>
  <c r="T313"/>
  <c r="O313"/>
  <c r="P313" s="1"/>
  <c r="F313"/>
  <c r="AO314"/>
  <c r="AP314" s="1"/>
  <c r="Y314"/>
  <c r="T314"/>
  <c r="O314"/>
  <c r="P314" s="1"/>
  <c r="F314"/>
  <c r="AJ68" i="5"/>
  <c r="AI68"/>
  <c r="AH68"/>
  <c r="AJ67"/>
  <c r="AI67"/>
  <c r="AH67"/>
  <c r="AJ66"/>
  <c r="AI66"/>
  <c r="AH66"/>
  <c r="AJ65"/>
  <c r="AI65"/>
  <c r="AH65"/>
  <c r="AJ64"/>
  <c r="AI64"/>
  <c r="AH64"/>
  <c r="AJ63"/>
  <c r="AI63"/>
  <c r="AH63"/>
  <c r="AJ62"/>
  <c r="AI62"/>
  <c r="AH62"/>
  <c r="AJ61"/>
  <c r="AI61"/>
  <c r="AH61"/>
  <c r="AJ60"/>
  <c r="AI60"/>
  <c r="AH60"/>
  <c r="AJ59"/>
  <c r="AI59"/>
  <c r="AH59"/>
  <c r="AJ58"/>
  <c r="AI58"/>
  <c r="AH58"/>
  <c r="AJ57"/>
  <c r="AI57"/>
  <c r="AH57"/>
  <c r="AJ56"/>
  <c r="AI56"/>
  <c r="AH56"/>
  <c r="AJ55"/>
  <c r="AI55"/>
  <c r="AH55"/>
  <c r="AJ54"/>
  <c r="AI54"/>
  <c r="AH54"/>
  <c r="AJ53"/>
  <c r="AI53"/>
  <c r="AH53"/>
  <c r="AJ52"/>
  <c r="AI52"/>
  <c r="AH52"/>
  <c r="AJ51"/>
  <c r="AI51"/>
  <c r="AH51"/>
  <c r="AJ50"/>
  <c r="AI50"/>
  <c r="AH50"/>
  <c r="AJ49"/>
  <c r="AI49"/>
  <c r="AH49"/>
  <c r="AJ48"/>
  <c r="AI48"/>
  <c r="AH48"/>
  <c r="AJ47"/>
  <c r="AI47"/>
  <c r="AH47"/>
  <c r="AJ46"/>
  <c r="AI46"/>
  <c r="AH46"/>
  <c r="AJ45"/>
  <c r="AI45"/>
  <c r="AH45"/>
  <c r="AJ44"/>
  <c r="AI44"/>
  <c r="AH44"/>
  <c r="AJ43"/>
  <c r="AI43"/>
  <c r="AH43"/>
  <c r="AJ42"/>
  <c r="AI42"/>
  <c r="AH42"/>
  <c r="AJ41"/>
  <c r="AI41"/>
  <c r="AH41"/>
  <c r="AJ40"/>
  <c r="AI40"/>
  <c r="AH40"/>
  <c r="AJ39"/>
  <c r="AI39"/>
  <c r="AH39"/>
  <c r="AJ38"/>
  <c r="AI38"/>
  <c r="AH38"/>
  <c r="AJ37"/>
  <c r="AI37"/>
  <c r="AH37"/>
  <c r="AJ36"/>
  <c r="AI36"/>
  <c r="AH36"/>
  <c r="AJ35"/>
  <c r="AI35"/>
  <c r="AH35"/>
  <c r="AJ34"/>
  <c r="AI34"/>
  <c r="AH34"/>
  <c r="AJ33"/>
  <c r="AI33"/>
  <c r="AH33"/>
  <c r="AJ32"/>
  <c r="AI32"/>
  <c r="AH32"/>
  <c r="AJ31"/>
  <c r="AI31"/>
  <c r="AH31"/>
  <c r="AJ30"/>
  <c r="AI30"/>
  <c r="AH30"/>
  <c r="AJ29"/>
  <c r="AI29"/>
  <c r="AH29"/>
  <c r="AJ28"/>
  <c r="AI28"/>
  <c r="AH28"/>
  <c r="AJ27"/>
  <c r="AI27"/>
  <c r="AH27"/>
  <c r="AJ26"/>
  <c r="AI26"/>
  <c r="AH26"/>
  <c r="AJ25"/>
  <c r="AI25"/>
  <c r="AH25"/>
  <c r="AJ24"/>
  <c r="AI24"/>
  <c r="AH24"/>
  <c r="AJ23"/>
  <c r="AI23"/>
  <c r="AH23"/>
  <c r="AJ22"/>
  <c r="AI22"/>
  <c r="AH22"/>
  <c r="AJ21"/>
  <c r="AI21"/>
  <c r="AH21"/>
  <c r="AJ20"/>
  <c r="AI20"/>
  <c r="AH20"/>
  <c r="AJ19"/>
  <c r="AI19"/>
  <c r="AH19"/>
  <c r="AJ18"/>
  <c r="AI18"/>
  <c r="AH18"/>
  <c r="AJ17"/>
  <c r="AI17"/>
  <c r="AH17"/>
  <c r="AM85"/>
  <c r="V337" i="1" l="1"/>
  <c r="AI337" s="1"/>
  <c r="AH337"/>
  <c r="P345"/>
  <c r="AI345" s="1"/>
  <c r="AB345"/>
  <c r="AM345"/>
  <c r="AN345" s="1"/>
  <c r="AM317"/>
  <c r="AN317" s="1"/>
  <c r="AM314"/>
  <c r="AN314" s="1"/>
  <c r="AM313"/>
  <c r="AN313" s="1"/>
  <c r="AM337"/>
  <c r="AN337" s="1"/>
  <c r="AC337"/>
  <c r="W337"/>
  <c r="AJ337" s="1"/>
  <c r="AB337"/>
  <c r="V317"/>
  <c r="AI317" s="1"/>
  <c r="Q317"/>
  <c r="U317"/>
  <c r="AH317" s="1"/>
  <c r="V313"/>
  <c r="AI313" s="1"/>
  <c r="Q313"/>
  <c r="U313"/>
  <c r="AH313" s="1"/>
  <c r="V314"/>
  <c r="AI314" s="1"/>
  <c r="Q314"/>
  <c r="U314"/>
  <c r="AH314" s="1"/>
  <c r="Q52" i="5"/>
  <c r="Q51"/>
  <c r="Q50"/>
  <c r="Q49"/>
  <c r="Q48"/>
  <c r="Q47"/>
  <c r="W49"/>
  <c r="W48"/>
  <c r="W52"/>
  <c r="W51"/>
  <c r="Q345" i="1" l="1"/>
  <c r="AJ345" s="1"/>
  <c r="AC345"/>
  <c r="AD337"/>
  <c r="AB317"/>
  <c r="AC317"/>
  <c r="W317"/>
  <c r="AJ317" s="1"/>
  <c r="AB313"/>
  <c r="AC313"/>
  <c r="W313"/>
  <c r="AJ313" s="1"/>
  <c r="AB314"/>
  <c r="AC314"/>
  <c r="W314"/>
  <c r="AJ314" s="1"/>
  <c r="AO67" i="5"/>
  <c r="AP67" s="1"/>
  <c r="Y67"/>
  <c r="T67"/>
  <c r="O67"/>
  <c r="P67" s="1"/>
  <c r="F67"/>
  <c r="AO63"/>
  <c r="AP63" s="1"/>
  <c r="Y63"/>
  <c r="T63"/>
  <c r="O63"/>
  <c r="P63" s="1"/>
  <c r="F63"/>
  <c r="AO64"/>
  <c r="AP64" s="1"/>
  <c r="Y64"/>
  <c r="T64"/>
  <c r="O64"/>
  <c r="P64" s="1"/>
  <c r="F64"/>
  <c r="AD345" i="1" l="1"/>
  <c r="AD317"/>
  <c r="AD313"/>
  <c r="AD314"/>
  <c r="AM63" i="5"/>
  <c r="AN63" s="1"/>
  <c r="AM64"/>
  <c r="AN64" s="1"/>
  <c r="AM67"/>
  <c r="AN67" s="1"/>
  <c r="Q67"/>
  <c r="V67"/>
  <c r="U67"/>
  <c r="AB67" s="1"/>
  <c r="Q63"/>
  <c r="V63"/>
  <c r="U63"/>
  <c r="AB63" s="1"/>
  <c r="Q64"/>
  <c r="V64"/>
  <c r="U64"/>
  <c r="AB64" s="1"/>
  <c r="A4" i="2"/>
  <c r="A4" i="1"/>
  <c r="A4" i="5"/>
  <c r="I143" i="2"/>
  <c r="W67" i="5" l="1"/>
  <c r="AD67" s="1"/>
  <c r="AC67"/>
  <c r="W63"/>
  <c r="AD63" s="1"/>
  <c r="AC63"/>
  <c r="W64"/>
  <c r="AD64" s="1"/>
  <c r="AC64"/>
  <c r="AM98"/>
  <c r="AO98" s="1"/>
  <c r="AP98" s="1"/>
  <c r="AM97"/>
  <c r="AO97" s="1"/>
  <c r="AM96"/>
  <c r="AO96" s="1"/>
  <c r="AP96" s="1"/>
  <c r="AM95"/>
  <c r="AO95" s="1"/>
  <c r="AM94"/>
  <c r="AO94" s="1"/>
  <c r="AP94" s="1"/>
  <c r="AM93"/>
  <c r="AO93" s="1"/>
  <c r="AM92"/>
  <c r="AO92" s="1"/>
  <c r="AP92" s="1"/>
  <c r="AM100"/>
  <c r="AO100" s="1"/>
  <c r="AM99"/>
  <c r="AM91"/>
  <c r="AO91" s="1"/>
  <c r="AM90"/>
  <c r="AM88"/>
  <c r="AO88" s="1"/>
  <c r="AO60"/>
  <c r="AO59"/>
  <c r="AO58"/>
  <c r="AO57"/>
  <c r="AO56"/>
  <c r="AO55"/>
  <c r="AO54"/>
  <c r="AO53"/>
  <c r="AN92" l="1"/>
  <c r="AN94"/>
  <c r="AN96"/>
  <c r="AN98"/>
  <c r="AP93"/>
  <c r="AP97"/>
  <c r="AP95"/>
  <c r="AN95"/>
  <c r="AN97"/>
  <c r="AN93"/>
  <c r="AN99"/>
  <c r="AO90"/>
  <c r="AP90" s="1"/>
  <c r="AO99"/>
  <c r="AP99" s="1"/>
  <c r="AN90"/>
  <c r="AP91"/>
  <c r="AP100"/>
  <c r="AP88"/>
  <c r="AN88"/>
  <c r="AN91"/>
  <c r="AN100"/>
  <c r="AO30"/>
  <c r="AO29"/>
  <c r="AO28"/>
  <c r="AO27"/>
  <c r="AO46"/>
  <c r="AO45"/>
  <c r="AO68"/>
  <c r="AO66"/>
  <c r="AO65"/>
  <c r="AO62"/>
  <c r="AO61"/>
  <c r="AO52"/>
  <c r="AO51"/>
  <c r="AO50"/>
  <c r="AO49"/>
  <c r="AO48"/>
  <c r="AO47"/>
  <c r="AO44"/>
  <c r="AO43"/>
  <c r="AO42"/>
  <c r="AO41"/>
  <c r="AO40"/>
  <c r="AO39"/>
  <c r="AO38"/>
  <c r="AO37"/>
  <c r="AO36"/>
  <c r="AO35"/>
  <c r="AO34"/>
  <c r="AO33"/>
  <c r="AO32"/>
  <c r="AO31"/>
  <c r="AO26"/>
  <c r="AO25"/>
  <c r="AO24"/>
  <c r="AO23"/>
  <c r="AO22"/>
  <c r="AO21"/>
  <c r="AO20"/>
  <c r="AO19"/>
  <c r="AO18"/>
  <c r="AM102"/>
  <c r="AM101"/>
  <c r="AM89"/>
  <c r="AM87"/>
  <c r="AO17"/>
  <c r="AO101" l="1"/>
  <c r="AO89"/>
  <c r="AP68"/>
  <c r="Y68"/>
  <c r="T68"/>
  <c r="O68"/>
  <c r="U68" s="1"/>
  <c r="AB68" s="1"/>
  <c r="F68"/>
  <c r="AP66"/>
  <c r="O66"/>
  <c r="AB66" s="1"/>
  <c r="F66"/>
  <c r="AM65"/>
  <c r="Y65"/>
  <c r="T65"/>
  <c r="O65"/>
  <c r="P65" s="1"/>
  <c r="F65"/>
  <c r="AM62"/>
  <c r="O62"/>
  <c r="F62"/>
  <c r="O61"/>
  <c r="P61" s="1"/>
  <c r="F61"/>
  <c r="Y60"/>
  <c r="T60"/>
  <c r="O60"/>
  <c r="P60" s="1"/>
  <c r="Q60" s="1"/>
  <c r="F60"/>
  <c r="AP59"/>
  <c r="Y59"/>
  <c r="T59"/>
  <c r="O59"/>
  <c r="U59" s="1"/>
  <c r="AB59" s="1"/>
  <c r="F59"/>
  <c r="Y58"/>
  <c r="T58"/>
  <c r="O58"/>
  <c r="U58" s="1"/>
  <c r="AB58" s="1"/>
  <c r="F58"/>
  <c r="AP57"/>
  <c r="O57"/>
  <c r="AB57" s="1"/>
  <c r="F57"/>
  <c r="O56"/>
  <c r="P56" s="1"/>
  <c r="AC56" s="1"/>
  <c r="F56"/>
  <c r="AP55"/>
  <c r="Y55"/>
  <c r="T55"/>
  <c r="O55"/>
  <c r="U55" s="1"/>
  <c r="AB55" s="1"/>
  <c r="F55"/>
  <c r="Y54"/>
  <c r="T54"/>
  <c r="O54"/>
  <c r="P54" s="1"/>
  <c r="V54" s="1"/>
  <c r="AC54" s="1"/>
  <c r="F54"/>
  <c r="AP53"/>
  <c r="O53"/>
  <c r="AB53" s="1"/>
  <c r="F53"/>
  <c r="AP52"/>
  <c r="Y52"/>
  <c r="T52"/>
  <c r="O52"/>
  <c r="U52" s="1"/>
  <c r="AB52" s="1"/>
  <c r="F52"/>
  <c r="AP51"/>
  <c r="Y51"/>
  <c r="T51"/>
  <c r="O51"/>
  <c r="U51" s="1"/>
  <c r="AB51" s="1"/>
  <c r="F51"/>
  <c r="AP50"/>
  <c r="O50"/>
  <c r="P50" s="1"/>
  <c r="AC50" s="1"/>
  <c r="F50"/>
  <c r="AP49"/>
  <c r="Y49"/>
  <c r="T49"/>
  <c r="O49"/>
  <c r="U49" s="1"/>
  <c r="AB49" s="1"/>
  <c r="F49"/>
  <c r="Y48"/>
  <c r="T48"/>
  <c r="O48"/>
  <c r="U48" s="1"/>
  <c r="AB48" s="1"/>
  <c r="F48"/>
  <c r="O47"/>
  <c r="AB47" s="1"/>
  <c r="F47"/>
  <c r="AP46"/>
  <c r="Y46"/>
  <c r="T46"/>
  <c r="O46"/>
  <c r="U46" s="1"/>
  <c r="AB46" s="1"/>
  <c r="F46"/>
  <c r="AP45"/>
  <c r="O45"/>
  <c r="AB45" s="1"/>
  <c r="F45"/>
  <c r="AP44"/>
  <c r="Y44"/>
  <c r="T44"/>
  <c r="O44"/>
  <c r="U44" s="1"/>
  <c r="AB44" s="1"/>
  <c r="F44"/>
  <c r="AP43"/>
  <c r="Y43"/>
  <c r="T43"/>
  <c r="O43"/>
  <c r="U43" s="1"/>
  <c r="AB43" s="1"/>
  <c r="F43"/>
  <c r="AP42"/>
  <c r="O42"/>
  <c r="AB42" s="1"/>
  <c r="F42"/>
  <c r="AP41"/>
  <c r="O41"/>
  <c r="AB41" s="1"/>
  <c r="F41"/>
  <c r="AP40"/>
  <c r="Y40"/>
  <c r="T40"/>
  <c r="O40"/>
  <c r="U40" s="1"/>
  <c r="AB40" s="1"/>
  <c r="F40"/>
  <c r="Y39"/>
  <c r="T39"/>
  <c r="O39"/>
  <c r="U39" s="1"/>
  <c r="AB39" s="1"/>
  <c r="F39"/>
  <c r="AP38"/>
  <c r="O38"/>
  <c r="AB38" s="1"/>
  <c r="F38"/>
  <c r="AP37"/>
  <c r="O37"/>
  <c r="P37" s="1"/>
  <c r="AC37" s="1"/>
  <c r="F37"/>
  <c r="AP36"/>
  <c r="Y36"/>
  <c r="T36"/>
  <c r="O36"/>
  <c r="U36" s="1"/>
  <c r="AB36" s="1"/>
  <c r="F36"/>
  <c r="AP35"/>
  <c r="Y35"/>
  <c r="T35"/>
  <c r="O35"/>
  <c r="U35" s="1"/>
  <c r="AB35" s="1"/>
  <c r="F35"/>
  <c r="AP34"/>
  <c r="O34"/>
  <c r="AB34" s="1"/>
  <c r="F34"/>
  <c r="Y33"/>
  <c r="T33"/>
  <c r="O33"/>
  <c r="U33" s="1"/>
  <c r="AB33" s="1"/>
  <c r="F33"/>
  <c r="AP32"/>
  <c r="Y32"/>
  <c r="T32"/>
  <c r="O32"/>
  <c r="U32" s="1"/>
  <c r="AB32" s="1"/>
  <c r="F32"/>
  <c r="AP31"/>
  <c r="O31"/>
  <c r="AB31" s="1"/>
  <c r="F31"/>
  <c r="AP30"/>
  <c r="T30"/>
  <c r="O30"/>
  <c r="U30" s="1"/>
  <c r="AB30" s="1"/>
  <c r="F30"/>
  <c r="AP29"/>
  <c r="T29"/>
  <c r="O29"/>
  <c r="U29" s="1"/>
  <c r="AB29" s="1"/>
  <c r="F29"/>
  <c r="T28"/>
  <c r="O28"/>
  <c r="P28" s="1"/>
  <c r="F28"/>
  <c r="AP27"/>
  <c r="T27"/>
  <c r="O27"/>
  <c r="U27" s="1"/>
  <c r="AB27" s="1"/>
  <c r="F27"/>
  <c r="AP26"/>
  <c r="Y26"/>
  <c r="T26"/>
  <c r="O26"/>
  <c r="U26" s="1"/>
  <c r="AB26" s="1"/>
  <c r="F26"/>
  <c r="O25"/>
  <c r="AB25" s="1"/>
  <c r="F25"/>
  <c r="AP24"/>
  <c r="Y24"/>
  <c r="T24"/>
  <c r="O24"/>
  <c r="U24" s="1"/>
  <c r="AB24" s="1"/>
  <c r="F24"/>
  <c r="AP23"/>
  <c r="Y23"/>
  <c r="T23"/>
  <c r="O23"/>
  <c r="U23" s="1"/>
  <c r="AB23" s="1"/>
  <c r="F23"/>
  <c r="AP22"/>
  <c r="O22"/>
  <c r="P22" s="1"/>
  <c r="AC22" s="1"/>
  <c r="F22"/>
  <c r="AP21"/>
  <c r="Y21"/>
  <c r="T21"/>
  <c r="O21"/>
  <c r="U21" s="1"/>
  <c r="AB21" s="1"/>
  <c r="F21"/>
  <c r="AP20"/>
  <c r="O20"/>
  <c r="AB20" s="1"/>
  <c r="F20"/>
  <c r="AP19"/>
  <c r="Y19"/>
  <c r="T19"/>
  <c r="O19"/>
  <c r="U19" s="1"/>
  <c r="AB19" s="1"/>
  <c r="F19"/>
  <c r="AP18"/>
  <c r="Y18"/>
  <c r="T18"/>
  <c r="O18"/>
  <c r="P18" s="1"/>
  <c r="F18"/>
  <c r="AP17"/>
  <c r="O17"/>
  <c r="P17" s="1"/>
  <c r="F17"/>
  <c r="AO102" l="1"/>
  <c r="AO87"/>
  <c r="AN89"/>
  <c r="AN101"/>
  <c r="AP89"/>
  <c r="AP101"/>
  <c r="AN87"/>
  <c r="AN102"/>
  <c r="AM59"/>
  <c r="AN59" s="1"/>
  <c r="P35"/>
  <c r="V35" s="1"/>
  <c r="W35" s="1"/>
  <c r="AD35" s="1"/>
  <c r="AM36"/>
  <c r="AN36" s="1"/>
  <c r="AM39"/>
  <c r="AN39" s="1"/>
  <c r="AB61"/>
  <c r="U65"/>
  <c r="AB65" s="1"/>
  <c r="AP33"/>
  <c r="AB50"/>
  <c r="AM38"/>
  <c r="AN38" s="1"/>
  <c r="AM45"/>
  <c r="AM57"/>
  <c r="AP65"/>
  <c r="AB37"/>
  <c r="AB22"/>
  <c r="AP25"/>
  <c r="P27"/>
  <c r="Q27" s="1"/>
  <c r="P32"/>
  <c r="V32" s="1"/>
  <c r="W32" s="1"/>
  <c r="AD32" s="1"/>
  <c r="AM33"/>
  <c r="AN33" s="1"/>
  <c r="AP39"/>
  <c r="AM46"/>
  <c r="AN46" s="1"/>
  <c r="AM34"/>
  <c r="AN34" s="1"/>
  <c r="AM40"/>
  <c r="AN40" s="1"/>
  <c r="P52"/>
  <c r="V52" s="1"/>
  <c r="AD52" s="1"/>
  <c r="AP56"/>
  <c r="AP58"/>
  <c r="AB17"/>
  <c r="AM18"/>
  <c r="P44"/>
  <c r="V44" s="1"/>
  <c r="W44" s="1"/>
  <c r="AD44" s="1"/>
  <c r="P46"/>
  <c r="V46" s="1"/>
  <c r="W46" s="1"/>
  <c r="AD46" s="1"/>
  <c r="AP54"/>
  <c r="AP60"/>
  <c r="P19"/>
  <c r="V19" s="1"/>
  <c r="W19" s="1"/>
  <c r="AD19" s="1"/>
  <c r="P24"/>
  <c r="V24" s="1"/>
  <c r="AC24" s="1"/>
  <c r="P38"/>
  <c r="AC38" s="1"/>
  <c r="AM17"/>
  <c r="AP28"/>
  <c r="AM30"/>
  <c r="AN30" s="1"/>
  <c r="P34"/>
  <c r="AC34" s="1"/>
  <c r="AM35"/>
  <c r="AN35" s="1"/>
  <c r="P40"/>
  <c r="V40" s="1"/>
  <c r="W40" s="1"/>
  <c r="AD40" s="1"/>
  <c r="AP47"/>
  <c r="P48"/>
  <c r="V48" s="1"/>
  <c r="AD48" s="1"/>
  <c r="AP48"/>
  <c r="AB56"/>
  <c r="AC61"/>
  <c r="Q61"/>
  <c r="AD61" s="1"/>
  <c r="P66"/>
  <c r="Q66" s="1"/>
  <c r="AD66" s="1"/>
  <c r="AM20"/>
  <c r="P21"/>
  <c r="AM21"/>
  <c r="AN21" s="1"/>
  <c r="AM22"/>
  <c r="AM23"/>
  <c r="P30"/>
  <c r="P31"/>
  <c r="AC31" s="1"/>
  <c r="P36"/>
  <c r="Q36" s="1"/>
  <c r="Q37"/>
  <c r="AD37" s="1"/>
  <c r="P39"/>
  <c r="Q39" s="1"/>
  <c r="P41"/>
  <c r="AC41" s="1"/>
  <c r="AM42"/>
  <c r="P43"/>
  <c r="AM43"/>
  <c r="AN43" s="1"/>
  <c r="AM44"/>
  <c r="P45"/>
  <c r="AD50"/>
  <c r="P53"/>
  <c r="Q53" s="1"/>
  <c r="AD53" s="1"/>
  <c r="AM54"/>
  <c r="AN54" s="1"/>
  <c r="AM56"/>
  <c r="AN56" s="1"/>
  <c r="AM58"/>
  <c r="AN58" s="1"/>
  <c r="U60"/>
  <c r="AB60" s="1"/>
  <c r="AM29"/>
  <c r="Q22"/>
  <c r="AD22" s="1"/>
  <c r="AM25"/>
  <c r="P26"/>
  <c r="AM26"/>
  <c r="AN26" s="1"/>
  <c r="AM28"/>
  <c r="P29"/>
  <c r="AM37"/>
  <c r="AM47"/>
  <c r="AM48"/>
  <c r="P49"/>
  <c r="AM49"/>
  <c r="AN49" s="1"/>
  <c r="AM50"/>
  <c r="AM51"/>
  <c r="P55"/>
  <c r="P57"/>
  <c r="P59"/>
  <c r="V59" s="1"/>
  <c r="AC59" s="1"/>
  <c r="AM60"/>
  <c r="AP61"/>
  <c r="AM61"/>
  <c r="AB62"/>
  <c r="P62"/>
  <c r="P68"/>
  <c r="AM66"/>
  <c r="AC35"/>
  <c r="Q28"/>
  <c r="V28"/>
  <c r="Q17"/>
  <c r="AD17" s="1"/>
  <c r="AC17"/>
  <c r="AC32"/>
  <c r="Q18"/>
  <c r="V18"/>
  <c r="U28"/>
  <c r="AB28" s="1"/>
  <c r="W54"/>
  <c r="AD54" s="1"/>
  <c r="AM19"/>
  <c r="P20"/>
  <c r="P23"/>
  <c r="AM24"/>
  <c r="P25"/>
  <c r="AM27"/>
  <c r="AM31"/>
  <c r="AM32"/>
  <c r="P33"/>
  <c r="AM41"/>
  <c r="P42"/>
  <c r="P47"/>
  <c r="P51"/>
  <c r="AM52"/>
  <c r="AM53"/>
  <c r="Q54"/>
  <c r="Q56"/>
  <c r="AD56" s="1"/>
  <c r="P58"/>
  <c r="V60"/>
  <c r="U18"/>
  <c r="AB18" s="1"/>
  <c r="U54"/>
  <c r="AB54" s="1"/>
  <c r="AM55"/>
  <c r="Q65"/>
  <c r="V65"/>
  <c r="AN65"/>
  <c r="AN62"/>
  <c r="AP62"/>
  <c r="AM68"/>
  <c r="I18" i="2"/>
  <c r="K18" s="1"/>
  <c r="I19"/>
  <c r="I20"/>
  <c r="K20" s="1"/>
  <c r="I21"/>
  <c r="I22"/>
  <c r="K22" s="1"/>
  <c r="I23"/>
  <c r="I24"/>
  <c r="I25"/>
  <c r="I26"/>
  <c r="K26" s="1"/>
  <c r="I27"/>
  <c r="I28"/>
  <c r="K28" s="1"/>
  <c r="I29"/>
  <c r="I30"/>
  <c r="J30" s="1"/>
  <c r="I31"/>
  <c r="J31" s="1"/>
  <c r="I32"/>
  <c r="J32" s="1"/>
  <c r="I33"/>
  <c r="I34"/>
  <c r="J34" s="1"/>
  <c r="I35"/>
  <c r="J35" s="1"/>
  <c r="I36"/>
  <c r="J36" s="1"/>
  <c r="I37"/>
  <c r="I38"/>
  <c r="J38" s="1"/>
  <c r="I39"/>
  <c r="J39" s="1"/>
  <c r="I40"/>
  <c r="J40" s="1"/>
  <c r="I41"/>
  <c r="I42"/>
  <c r="J42" s="1"/>
  <c r="I43"/>
  <c r="J43" s="1"/>
  <c r="I44"/>
  <c r="J44" s="1"/>
  <c r="I45"/>
  <c r="I46"/>
  <c r="J46" s="1"/>
  <c r="I47"/>
  <c r="J47" s="1"/>
  <c r="I48"/>
  <c r="J48" s="1"/>
  <c r="I49"/>
  <c r="I50"/>
  <c r="J50" s="1"/>
  <c r="I51"/>
  <c r="J51" s="1"/>
  <c r="I52"/>
  <c r="J52" s="1"/>
  <c r="I53"/>
  <c r="I54"/>
  <c r="J54" s="1"/>
  <c r="I55"/>
  <c r="J55" s="1"/>
  <c r="I56"/>
  <c r="J56" s="1"/>
  <c r="I57"/>
  <c r="I58"/>
  <c r="J58" s="1"/>
  <c r="I59"/>
  <c r="J59" s="1"/>
  <c r="I60"/>
  <c r="J60" s="1"/>
  <c r="I61"/>
  <c r="I62"/>
  <c r="J62" s="1"/>
  <c r="I63"/>
  <c r="J63" s="1"/>
  <c r="I64"/>
  <c r="J64" s="1"/>
  <c r="I65"/>
  <c r="I66"/>
  <c r="J66" s="1"/>
  <c r="I67"/>
  <c r="J67" s="1"/>
  <c r="I68"/>
  <c r="J68" s="1"/>
  <c r="I69"/>
  <c r="I70"/>
  <c r="J70" s="1"/>
  <c r="I71"/>
  <c r="J71" s="1"/>
  <c r="I72"/>
  <c r="J72" s="1"/>
  <c r="I73"/>
  <c r="I74"/>
  <c r="J74" s="1"/>
  <c r="I75"/>
  <c r="J75" s="1"/>
  <c r="I76"/>
  <c r="I77"/>
  <c r="J77" s="1"/>
  <c r="I78"/>
  <c r="I79"/>
  <c r="I80"/>
  <c r="I81"/>
  <c r="I82"/>
  <c r="J82" s="1"/>
  <c r="I83"/>
  <c r="I84"/>
  <c r="I85"/>
  <c r="I86"/>
  <c r="K86" s="1"/>
  <c r="I87"/>
  <c r="J87" s="1"/>
  <c r="I88"/>
  <c r="I89"/>
  <c r="J89" s="1"/>
  <c r="I90"/>
  <c r="J90" s="1"/>
  <c r="I91"/>
  <c r="J91" s="1"/>
  <c r="I92"/>
  <c r="I93"/>
  <c r="J93" s="1"/>
  <c r="I94"/>
  <c r="J94" s="1"/>
  <c r="I95"/>
  <c r="J95" s="1"/>
  <c r="I96"/>
  <c r="I97"/>
  <c r="J97" s="1"/>
  <c r="I98"/>
  <c r="J98" s="1"/>
  <c r="I99"/>
  <c r="J99" s="1"/>
  <c r="I100"/>
  <c r="I101"/>
  <c r="J101" s="1"/>
  <c r="I102"/>
  <c r="J102" s="1"/>
  <c r="I103"/>
  <c r="J103" s="1"/>
  <c r="I104"/>
  <c r="I105"/>
  <c r="J105" s="1"/>
  <c r="I106"/>
  <c r="J106" s="1"/>
  <c r="I107"/>
  <c r="J107" s="1"/>
  <c r="I108"/>
  <c r="I109"/>
  <c r="J109" s="1"/>
  <c r="I110"/>
  <c r="J110" s="1"/>
  <c r="I111"/>
  <c r="J111" s="1"/>
  <c r="I112"/>
  <c r="I113"/>
  <c r="K113" s="1"/>
  <c r="I114"/>
  <c r="I115"/>
  <c r="K115" s="1"/>
  <c r="I116"/>
  <c r="I117"/>
  <c r="K117" s="1"/>
  <c r="I118"/>
  <c r="I119"/>
  <c r="K119" s="1"/>
  <c r="I120"/>
  <c r="I121"/>
  <c r="K121" s="1"/>
  <c r="I122"/>
  <c r="I123"/>
  <c r="K123" s="1"/>
  <c r="I124"/>
  <c r="I125"/>
  <c r="K125" s="1"/>
  <c r="I126"/>
  <c r="I127"/>
  <c r="K127" s="1"/>
  <c r="I128"/>
  <c r="I129"/>
  <c r="K129" s="1"/>
  <c r="I130"/>
  <c r="I131"/>
  <c r="K131" s="1"/>
  <c r="I132"/>
  <c r="I139"/>
  <c r="K139" s="1"/>
  <c r="I140"/>
  <c r="I141"/>
  <c r="K141" s="1"/>
  <c r="I142"/>
  <c r="K143"/>
  <c r="I144"/>
  <c r="I145"/>
  <c r="K145" s="1"/>
  <c r="I146"/>
  <c r="I147"/>
  <c r="K147" s="1"/>
  <c r="I148"/>
  <c r="I149"/>
  <c r="K149" s="1"/>
  <c r="I150"/>
  <c r="I151"/>
  <c r="K151" s="1"/>
  <c r="I152"/>
  <c r="K152" s="1"/>
  <c r="I153"/>
  <c r="I154"/>
  <c r="I155"/>
  <c r="I156"/>
  <c r="J156" s="1"/>
  <c r="I157"/>
  <c r="J157" s="1"/>
  <c r="I158"/>
  <c r="J158" s="1"/>
  <c r="I159"/>
  <c r="J159" s="1"/>
  <c r="I160"/>
  <c r="J160" s="1"/>
  <c r="I161"/>
  <c r="I162"/>
  <c r="J162" s="1"/>
  <c r="I163"/>
  <c r="J163" s="1"/>
  <c r="I164"/>
  <c r="J164" s="1"/>
  <c r="I165"/>
  <c r="I166"/>
  <c r="J166" s="1"/>
  <c r="I167"/>
  <c r="J167" s="1"/>
  <c r="I168"/>
  <c r="J168" s="1"/>
  <c r="I169"/>
  <c r="I170"/>
  <c r="J170" s="1"/>
  <c r="I171"/>
  <c r="J171" s="1"/>
  <c r="I172"/>
  <c r="J172" s="1"/>
  <c r="I173"/>
  <c r="I174"/>
  <c r="J174" s="1"/>
  <c r="I175"/>
  <c r="J175" s="1"/>
  <c r="I176"/>
  <c r="J176" s="1"/>
  <c r="I177"/>
  <c r="I178"/>
  <c r="J178" s="1"/>
  <c r="I179"/>
  <c r="J179" s="1"/>
  <c r="I180"/>
  <c r="I181"/>
  <c r="J181" s="1"/>
  <c r="I182"/>
  <c r="J182" s="1"/>
  <c r="I183"/>
  <c r="J183" s="1"/>
  <c r="I184"/>
  <c r="I185"/>
  <c r="J185" s="1"/>
  <c r="I186"/>
  <c r="J186" s="1"/>
  <c r="I187"/>
  <c r="J187" s="1"/>
  <c r="I188"/>
  <c r="I189"/>
  <c r="J189" s="1"/>
  <c r="I190"/>
  <c r="J190" s="1"/>
  <c r="I191"/>
  <c r="J191" s="1"/>
  <c r="I192"/>
  <c r="I193"/>
  <c r="J193" s="1"/>
  <c r="I194"/>
  <c r="J194" s="1"/>
  <c r="I195"/>
  <c r="J195" s="1"/>
  <c r="I196"/>
  <c r="I197"/>
  <c r="J197" s="1"/>
  <c r="I198"/>
  <c r="J198" s="1"/>
  <c r="I199"/>
  <c r="J199" s="1"/>
  <c r="I200"/>
  <c r="I201"/>
  <c r="J201" s="1"/>
  <c r="I202"/>
  <c r="J202" s="1"/>
  <c r="I203"/>
  <c r="J203" s="1"/>
  <c r="I204"/>
  <c r="I205"/>
  <c r="J205" s="1"/>
  <c r="I206"/>
  <c r="J206" s="1"/>
  <c r="I207"/>
  <c r="J207" s="1"/>
  <c r="I208"/>
  <c r="I209"/>
  <c r="J209" s="1"/>
  <c r="I210"/>
  <c r="J210" s="1"/>
  <c r="I211"/>
  <c r="J211" s="1"/>
  <c r="I212"/>
  <c r="I213"/>
  <c r="J213" s="1"/>
  <c r="I214"/>
  <c r="J214" s="1"/>
  <c r="I215"/>
  <c r="J215" s="1"/>
  <c r="I216"/>
  <c r="I217"/>
  <c r="J217" s="1"/>
  <c r="I218"/>
  <c r="J218" s="1"/>
  <c r="I219"/>
  <c r="J219" s="1"/>
  <c r="I220"/>
  <c r="I221"/>
  <c r="J221" s="1"/>
  <c r="I222"/>
  <c r="J222" s="1"/>
  <c r="I223"/>
  <c r="J223" s="1"/>
  <c r="I224"/>
  <c r="I225"/>
  <c r="J225" s="1"/>
  <c r="I226"/>
  <c r="J226" s="1"/>
  <c r="I227"/>
  <c r="J227" s="1"/>
  <c r="I228"/>
  <c r="I229"/>
  <c r="J229" s="1"/>
  <c r="I230"/>
  <c r="J230" s="1"/>
  <c r="I231"/>
  <c r="J231" s="1"/>
  <c r="I232"/>
  <c r="I233"/>
  <c r="J233" s="1"/>
  <c r="I234"/>
  <c r="J234" s="1"/>
  <c r="I235"/>
  <c r="J235" s="1"/>
  <c r="I236"/>
  <c r="I237"/>
  <c r="J237" s="1"/>
  <c r="I238"/>
  <c r="J238" s="1"/>
  <c r="F19" i="1"/>
  <c r="O19"/>
  <c r="AO19"/>
  <c r="AP19" s="1"/>
  <c r="F20"/>
  <c r="O20"/>
  <c r="P20" s="1"/>
  <c r="V20" s="1"/>
  <c r="T20"/>
  <c r="Y20"/>
  <c r="AO20"/>
  <c r="AP20" s="1"/>
  <c r="F21"/>
  <c r="O21"/>
  <c r="P21" s="1"/>
  <c r="V21" s="1"/>
  <c r="T21"/>
  <c r="Y21"/>
  <c r="AO21"/>
  <c r="AP21" s="1"/>
  <c r="F22"/>
  <c r="O22"/>
  <c r="AH22" s="1"/>
  <c r="AO22"/>
  <c r="F23"/>
  <c r="O23"/>
  <c r="U23" s="1"/>
  <c r="T23"/>
  <c r="Y23"/>
  <c r="AO23"/>
  <c r="AM23" s="1"/>
  <c r="F24"/>
  <c r="O24"/>
  <c r="AO24"/>
  <c r="AP24" s="1"/>
  <c r="F25"/>
  <c r="O25"/>
  <c r="AH25" s="1"/>
  <c r="AO25"/>
  <c r="AP25" s="1"/>
  <c r="F26"/>
  <c r="O26"/>
  <c r="AO26"/>
  <c r="AP26" s="1"/>
  <c r="F27"/>
  <c r="O27"/>
  <c r="P27" s="1"/>
  <c r="V27" s="1"/>
  <c r="T27"/>
  <c r="Y27"/>
  <c r="AO27"/>
  <c r="AP27" s="1"/>
  <c r="F28"/>
  <c r="O28"/>
  <c r="P28" s="1"/>
  <c r="V28" s="1"/>
  <c r="T28"/>
  <c r="Y28"/>
  <c r="AO28"/>
  <c r="AP28" s="1"/>
  <c r="F29"/>
  <c r="O29"/>
  <c r="AH29" s="1"/>
  <c r="AO29"/>
  <c r="AP29" s="1"/>
  <c r="F30"/>
  <c r="O30"/>
  <c r="T30"/>
  <c r="Y30"/>
  <c r="AO30"/>
  <c r="AP30" s="1"/>
  <c r="F31"/>
  <c r="O31"/>
  <c r="AH31" s="1"/>
  <c r="AO31"/>
  <c r="AP31" s="1"/>
  <c r="F32"/>
  <c r="O32"/>
  <c r="AH32" s="1"/>
  <c r="AO32"/>
  <c r="AP32" s="1"/>
  <c r="F33"/>
  <c r="O33"/>
  <c r="AH33" s="1"/>
  <c r="AO33"/>
  <c r="AP33" s="1"/>
  <c r="F34"/>
  <c r="O34"/>
  <c r="AH34" s="1"/>
  <c r="AO34"/>
  <c r="F35"/>
  <c r="O35"/>
  <c r="T35"/>
  <c r="AO35"/>
  <c r="AP35" s="1"/>
  <c r="F36"/>
  <c r="O36"/>
  <c r="P36" s="1"/>
  <c r="T36"/>
  <c r="AO36"/>
  <c r="AP36" s="1"/>
  <c r="F37"/>
  <c r="O37"/>
  <c r="P37" s="1"/>
  <c r="Q37" s="1"/>
  <c r="T37"/>
  <c r="AO37"/>
  <c r="AP37" s="1"/>
  <c r="F38"/>
  <c r="O38"/>
  <c r="P38" s="1"/>
  <c r="V38" s="1"/>
  <c r="AI38" s="1"/>
  <c r="T38"/>
  <c r="AO38"/>
  <c r="AM38" s="1"/>
  <c r="F39"/>
  <c r="O39"/>
  <c r="AH39" s="1"/>
  <c r="AO39"/>
  <c r="AP39" s="1"/>
  <c r="F40"/>
  <c r="O40"/>
  <c r="P40" s="1"/>
  <c r="V40" s="1"/>
  <c r="AI40" s="1"/>
  <c r="T40"/>
  <c r="Y40"/>
  <c r="AO40"/>
  <c r="AP40" s="1"/>
  <c r="F41"/>
  <c r="O41"/>
  <c r="P41" s="1"/>
  <c r="V41" s="1"/>
  <c r="AI41" s="1"/>
  <c r="T41"/>
  <c r="Y41"/>
  <c r="AO41"/>
  <c r="AP41" s="1"/>
  <c r="F42"/>
  <c r="O42"/>
  <c r="AH42" s="1"/>
  <c r="AO42"/>
  <c r="AM42" s="1"/>
  <c r="F43"/>
  <c r="O43"/>
  <c r="U43" s="1"/>
  <c r="AH43" s="1"/>
  <c r="T43"/>
  <c r="Y43"/>
  <c r="AO43"/>
  <c r="AM43" s="1"/>
  <c r="F44"/>
  <c r="O44"/>
  <c r="P44" s="1"/>
  <c r="Q44" s="1"/>
  <c r="T44"/>
  <c r="Y44"/>
  <c r="AO44"/>
  <c r="AP44" s="1"/>
  <c r="F63"/>
  <c r="O63"/>
  <c r="AH63" s="1"/>
  <c r="AO63"/>
  <c r="AP63" s="1"/>
  <c r="F64"/>
  <c r="O64"/>
  <c r="AH64" s="1"/>
  <c r="AO64"/>
  <c r="AP64" s="1"/>
  <c r="F65"/>
  <c r="O65"/>
  <c r="P65" s="1"/>
  <c r="Q65" s="1"/>
  <c r="T65"/>
  <c r="Y65"/>
  <c r="AO65"/>
  <c r="AP65" s="1"/>
  <c r="F66"/>
  <c r="O66"/>
  <c r="T66"/>
  <c r="Y66"/>
  <c r="AO66"/>
  <c r="F67"/>
  <c r="O67"/>
  <c r="AH67" s="1"/>
  <c r="AO67"/>
  <c r="AP67" s="1"/>
  <c r="F68"/>
  <c r="O68"/>
  <c r="AH68" s="1"/>
  <c r="AO68"/>
  <c r="F69"/>
  <c r="O69"/>
  <c r="U69" s="1"/>
  <c r="AH69" s="1"/>
  <c r="T69"/>
  <c r="Y69"/>
  <c r="AO69"/>
  <c r="AM69" s="1"/>
  <c r="F70"/>
  <c r="O70"/>
  <c r="U70" s="1"/>
  <c r="AH70" s="1"/>
  <c r="T70"/>
  <c r="Y70"/>
  <c r="AO70"/>
  <c r="AP70" s="1"/>
  <c r="F71"/>
  <c r="O71"/>
  <c r="AH71" s="1"/>
  <c r="AO71"/>
  <c r="AP71" s="1"/>
  <c r="F72"/>
  <c r="O72"/>
  <c r="P72" s="1"/>
  <c r="T72"/>
  <c r="Y72"/>
  <c r="AO72"/>
  <c r="AM72" s="1"/>
  <c r="F73"/>
  <c r="O73"/>
  <c r="AH73" s="1"/>
  <c r="AO73"/>
  <c r="AM73" s="1"/>
  <c r="AN73" s="1"/>
  <c r="F74"/>
  <c r="O74"/>
  <c r="AH74" s="1"/>
  <c r="AO74"/>
  <c r="AP74" s="1"/>
  <c r="F75"/>
  <c r="O75"/>
  <c r="P75" s="1"/>
  <c r="T75"/>
  <c r="Y75"/>
  <c r="AO75"/>
  <c r="F76"/>
  <c r="O76"/>
  <c r="T76"/>
  <c r="Y76"/>
  <c r="AO76"/>
  <c r="AM76" s="1"/>
  <c r="F77"/>
  <c r="O77"/>
  <c r="AH77" s="1"/>
  <c r="AO77"/>
  <c r="AM77" s="1"/>
  <c r="F78"/>
  <c r="O78"/>
  <c r="AH78" s="1"/>
  <c r="AO78"/>
  <c r="F79"/>
  <c r="O79"/>
  <c r="AH79" s="1"/>
  <c r="AO79"/>
  <c r="AP79" s="1"/>
  <c r="F80"/>
  <c r="O80"/>
  <c r="T80"/>
  <c r="Y80"/>
  <c r="AO80"/>
  <c r="AP80" s="1"/>
  <c r="F81"/>
  <c r="O81"/>
  <c r="P81" s="1"/>
  <c r="T81"/>
  <c r="Y81"/>
  <c r="AO81"/>
  <c r="AP81" s="1"/>
  <c r="F82"/>
  <c r="O82"/>
  <c r="AH82" s="1"/>
  <c r="AO82"/>
  <c r="AM82" s="1"/>
  <c r="AN82" s="1"/>
  <c r="F83"/>
  <c r="O83"/>
  <c r="AH83" s="1"/>
  <c r="AO83"/>
  <c r="AP83" s="1"/>
  <c r="F84"/>
  <c r="O84"/>
  <c r="P84" s="1"/>
  <c r="T84"/>
  <c r="Y84"/>
  <c r="AO84"/>
  <c r="AM84" s="1"/>
  <c r="AN84" s="1"/>
  <c r="F85"/>
  <c r="O85"/>
  <c r="P85" s="1"/>
  <c r="Q85" s="1"/>
  <c r="T85"/>
  <c r="Y85"/>
  <c r="AO85"/>
  <c r="AP85" s="1"/>
  <c r="F86"/>
  <c r="O86"/>
  <c r="AH86" s="1"/>
  <c r="AO86"/>
  <c r="AM86" s="1"/>
  <c r="F87"/>
  <c r="O87"/>
  <c r="AH87" s="1"/>
  <c r="AO87"/>
  <c r="F88"/>
  <c r="O88"/>
  <c r="AH88" s="1"/>
  <c r="AO88"/>
  <c r="AP88" s="1"/>
  <c r="F89"/>
  <c r="O89"/>
  <c r="AH89" s="1"/>
  <c r="AO89"/>
  <c r="AP89" s="1"/>
  <c r="F90"/>
  <c r="O90"/>
  <c r="AH90" s="1"/>
  <c r="AO90"/>
  <c r="AM90" s="1"/>
  <c r="F91"/>
  <c r="O91"/>
  <c r="AH91" s="1"/>
  <c r="AO91"/>
  <c r="F92"/>
  <c r="O92"/>
  <c r="AH92" s="1"/>
  <c r="AO92"/>
  <c r="AP92" s="1"/>
  <c r="F93"/>
  <c r="O93"/>
  <c r="P93" s="1"/>
  <c r="Q93" s="1"/>
  <c r="T93"/>
  <c r="Y93"/>
  <c r="AO93"/>
  <c r="F94"/>
  <c r="O94"/>
  <c r="T94"/>
  <c r="Y94"/>
  <c r="AO94"/>
  <c r="AP94" s="1"/>
  <c r="F95"/>
  <c r="O95"/>
  <c r="T95"/>
  <c r="Y95"/>
  <c r="AO95"/>
  <c r="F96"/>
  <c r="O96"/>
  <c r="AH96" s="1"/>
  <c r="AO96"/>
  <c r="F97"/>
  <c r="O97"/>
  <c r="AH97" s="1"/>
  <c r="AO97"/>
  <c r="AM97" s="1"/>
  <c r="AN97" s="1"/>
  <c r="F98"/>
  <c r="O98"/>
  <c r="AH98" s="1"/>
  <c r="AO98"/>
  <c r="AP98" s="1"/>
  <c r="F99"/>
  <c r="O99"/>
  <c r="T99"/>
  <c r="Y99"/>
  <c r="AO99"/>
  <c r="AM99" s="1"/>
  <c r="F100"/>
  <c r="O100"/>
  <c r="P100" s="1"/>
  <c r="V100" s="1"/>
  <c r="AI100" s="1"/>
  <c r="T100"/>
  <c r="Y100"/>
  <c r="AO100"/>
  <c r="AP100" s="1"/>
  <c r="F101"/>
  <c r="O101"/>
  <c r="AH101" s="1"/>
  <c r="AO101"/>
  <c r="F102"/>
  <c r="O102"/>
  <c r="AH102" s="1"/>
  <c r="AO102"/>
  <c r="F103"/>
  <c r="O103"/>
  <c r="T103"/>
  <c r="Y103"/>
  <c r="AO103"/>
  <c r="AP103" s="1"/>
  <c r="F104"/>
  <c r="O104"/>
  <c r="P104" s="1"/>
  <c r="T104"/>
  <c r="Y104"/>
  <c r="AO104"/>
  <c r="AM104" s="1"/>
  <c r="F105"/>
  <c r="O105"/>
  <c r="AH105" s="1"/>
  <c r="AO105"/>
  <c r="AP105" s="1"/>
  <c r="F106"/>
  <c r="O106"/>
  <c r="AH106" s="1"/>
  <c r="AO106"/>
  <c r="AP106" s="1"/>
  <c r="F107"/>
  <c r="O107"/>
  <c r="AH107" s="1"/>
  <c r="AO107"/>
  <c r="AM107" s="1"/>
  <c r="F108"/>
  <c r="O108"/>
  <c r="AH108" s="1"/>
  <c r="AO108"/>
  <c r="AM108" s="1"/>
  <c r="F109"/>
  <c r="O109"/>
  <c r="P109" s="1"/>
  <c r="Q109" s="1"/>
  <c r="T109"/>
  <c r="Y109"/>
  <c r="AO109"/>
  <c r="AP109" s="1"/>
  <c r="F110"/>
  <c r="O110"/>
  <c r="AH110" s="1"/>
  <c r="AO110"/>
  <c r="AM110" s="1"/>
  <c r="F111"/>
  <c r="O111"/>
  <c r="AH111" s="1"/>
  <c r="AO111"/>
  <c r="F112"/>
  <c r="O112"/>
  <c r="P112" s="1"/>
  <c r="V112" s="1"/>
  <c r="AI112" s="1"/>
  <c r="T112"/>
  <c r="Y112"/>
  <c r="AO112"/>
  <c r="AP112" s="1"/>
  <c r="F113"/>
  <c r="O113"/>
  <c r="AH113" s="1"/>
  <c r="AO113"/>
  <c r="F114"/>
  <c r="O114"/>
  <c r="AH114" s="1"/>
  <c r="AO114"/>
  <c r="AM114" s="1"/>
  <c r="F45"/>
  <c r="O45"/>
  <c r="AH45" s="1"/>
  <c r="AO45"/>
  <c r="F46"/>
  <c r="O46"/>
  <c r="AH46" s="1"/>
  <c r="AO46"/>
  <c r="AP46" s="1"/>
  <c r="F47"/>
  <c r="O47"/>
  <c r="P47" s="1"/>
  <c r="T47"/>
  <c r="Y47"/>
  <c r="AO47"/>
  <c r="F48"/>
  <c r="O48"/>
  <c r="P48" s="1"/>
  <c r="T48"/>
  <c r="Y48"/>
  <c r="AO48"/>
  <c r="AP48" s="1"/>
  <c r="F49"/>
  <c r="O49"/>
  <c r="AH49" s="1"/>
  <c r="AO49"/>
  <c r="F50"/>
  <c r="O50"/>
  <c r="AH50" s="1"/>
  <c r="AO50"/>
  <c r="F51"/>
  <c r="O51"/>
  <c r="AH51" s="1"/>
  <c r="AO51"/>
  <c r="F52"/>
  <c r="O52"/>
  <c r="AH52" s="1"/>
  <c r="AO52"/>
  <c r="AP52" s="1"/>
  <c r="F53"/>
  <c r="O53"/>
  <c r="P53" s="1"/>
  <c r="T53"/>
  <c r="Y53"/>
  <c r="AO53"/>
  <c r="F54"/>
  <c r="O54"/>
  <c r="P54" s="1"/>
  <c r="V54" s="1"/>
  <c r="AI54" s="1"/>
  <c r="T54"/>
  <c r="Y54"/>
  <c r="AO54"/>
  <c r="AP54" s="1"/>
  <c r="F55"/>
  <c r="O55"/>
  <c r="P55" s="1"/>
  <c r="T55"/>
  <c r="Y55"/>
  <c r="AO55"/>
  <c r="F56"/>
  <c r="O56"/>
  <c r="AH56" s="1"/>
  <c r="AO56"/>
  <c r="AP56" s="1"/>
  <c r="F57"/>
  <c r="O57"/>
  <c r="AH57" s="1"/>
  <c r="AO57"/>
  <c r="AP57" s="1"/>
  <c r="F58"/>
  <c r="O58"/>
  <c r="AH58" s="1"/>
  <c r="AO58"/>
  <c r="AM58" s="1"/>
  <c r="F59"/>
  <c r="O59"/>
  <c r="AH59" s="1"/>
  <c r="AO59"/>
  <c r="F60"/>
  <c r="O60"/>
  <c r="AH60" s="1"/>
  <c r="AO60"/>
  <c r="AP60" s="1"/>
  <c r="F61"/>
  <c r="O61"/>
  <c r="U61" s="1"/>
  <c r="AH61" s="1"/>
  <c r="T61"/>
  <c r="Y61"/>
  <c r="AO61"/>
  <c r="AM61" s="1"/>
  <c r="F62"/>
  <c r="O62"/>
  <c r="P62" s="1"/>
  <c r="T62"/>
  <c r="Y62"/>
  <c r="AO62"/>
  <c r="AP62" s="1"/>
  <c r="F115"/>
  <c r="O115"/>
  <c r="AH115" s="1"/>
  <c r="AO115"/>
  <c r="AP115" s="1"/>
  <c r="F116"/>
  <c r="O116"/>
  <c r="P116" s="1"/>
  <c r="T116"/>
  <c r="Y116"/>
  <c r="AO116"/>
  <c r="F117"/>
  <c r="O117"/>
  <c r="T117"/>
  <c r="Y117"/>
  <c r="AO117"/>
  <c r="AP117" s="1"/>
  <c r="F118"/>
  <c r="O118"/>
  <c r="AH118" s="1"/>
  <c r="AO118"/>
  <c r="F119"/>
  <c r="O119"/>
  <c r="AH119" s="1"/>
  <c r="AO119"/>
  <c r="F120"/>
  <c r="O120"/>
  <c r="AH120" s="1"/>
  <c r="AO120"/>
  <c r="AM120" s="1"/>
  <c r="F121"/>
  <c r="O121"/>
  <c r="T121"/>
  <c r="Y121"/>
  <c r="AO121"/>
  <c r="AM121" s="1"/>
  <c r="F122"/>
  <c r="O122"/>
  <c r="U122" s="1"/>
  <c r="AH122" s="1"/>
  <c r="T122"/>
  <c r="Y122"/>
  <c r="AO122"/>
  <c r="AM122" s="1"/>
  <c r="F123"/>
  <c r="O123"/>
  <c r="AH123" s="1"/>
  <c r="AO123"/>
  <c r="AM123" s="1"/>
  <c r="AN123" s="1"/>
  <c r="F124"/>
  <c r="O124"/>
  <c r="AH124" s="1"/>
  <c r="AO124"/>
  <c r="AM124" s="1"/>
  <c r="F125"/>
  <c r="O125"/>
  <c r="AH125" s="1"/>
  <c r="AO125"/>
  <c r="F126"/>
  <c r="O126"/>
  <c r="AH126" s="1"/>
  <c r="AO126"/>
  <c r="AM126" s="1"/>
  <c r="F127"/>
  <c r="O127"/>
  <c r="AH127" s="1"/>
  <c r="AO127"/>
  <c r="F128"/>
  <c r="O128"/>
  <c r="P128" s="1"/>
  <c r="V128" s="1"/>
  <c r="AI128" s="1"/>
  <c r="T128"/>
  <c r="Y128"/>
  <c r="AO128"/>
  <c r="AP128" s="1"/>
  <c r="F129"/>
  <c r="O129"/>
  <c r="T129"/>
  <c r="Y129"/>
  <c r="AO129"/>
  <c r="AM129" s="1"/>
  <c r="F130"/>
  <c r="O130"/>
  <c r="AH130" s="1"/>
  <c r="AO130"/>
  <c r="F131"/>
  <c r="O131"/>
  <c r="AH131" s="1"/>
  <c r="AO131"/>
  <c r="AP131" s="1"/>
  <c r="F132"/>
  <c r="O132"/>
  <c r="AH132" s="1"/>
  <c r="AO132"/>
  <c r="F133"/>
  <c r="O133"/>
  <c r="P133" s="1"/>
  <c r="V133" s="1"/>
  <c r="AI133" s="1"/>
  <c r="T133"/>
  <c r="Y133"/>
  <c r="AO133"/>
  <c r="AP133" s="1"/>
  <c r="F134"/>
  <c r="O134"/>
  <c r="P134" s="1"/>
  <c r="T134"/>
  <c r="Y134"/>
  <c r="AO134"/>
  <c r="AP134" s="1"/>
  <c r="F135"/>
  <c r="O135"/>
  <c r="AH135" s="1"/>
  <c r="AO135"/>
  <c r="F136"/>
  <c r="O136"/>
  <c r="AH136" s="1"/>
  <c r="AO136"/>
  <c r="AM136" s="1"/>
  <c r="F137"/>
  <c r="O137"/>
  <c r="AH137" s="1"/>
  <c r="AO137"/>
  <c r="AP137" s="1"/>
  <c r="F140"/>
  <c r="O140"/>
  <c r="AH140" s="1"/>
  <c r="AO140"/>
  <c r="F141"/>
  <c r="O141"/>
  <c r="AH141" s="1"/>
  <c r="AO141"/>
  <c r="F142"/>
  <c r="O142"/>
  <c r="AH142" s="1"/>
  <c r="AO142"/>
  <c r="F143"/>
  <c r="O143"/>
  <c r="AH143" s="1"/>
  <c r="AO143"/>
  <c r="AP143" s="1"/>
  <c r="F144"/>
  <c r="O144"/>
  <c r="U144" s="1"/>
  <c r="AH144" s="1"/>
  <c r="T144"/>
  <c r="Y144"/>
  <c r="AO144"/>
  <c r="AM144" s="1"/>
  <c r="AN144" s="1"/>
  <c r="F145"/>
  <c r="O145"/>
  <c r="U145" s="1"/>
  <c r="AH145" s="1"/>
  <c r="T145"/>
  <c r="Y145"/>
  <c r="AO145"/>
  <c r="AP145" s="1"/>
  <c r="F146"/>
  <c r="O146"/>
  <c r="T146"/>
  <c r="Y146"/>
  <c r="AO146"/>
  <c r="AP146" s="1"/>
  <c r="F147"/>
  <c r="O147"/>
  <c r="AH147" s="1"/>
  <c r="AO147"/>
  <c r="F148"/>
  <c r="O148"/>
  <c r="AH148" s="1"/>
  <c r="AO148"/>
  <c r="AP148" s="1"/>
  <c r="F149"/>
  <c r="O149"/>
  <c r="AH149" s="1"/>
  <c r="AO149"/>
  <c r="AP149" s="1"/>
  <c r="F150"/>
  <c r="O150"/>
  <c r="P150" s="1"/>
  <c r="V150" s="1"/>
  <c r="AI150" s="1"/>
  <c r="T150"/>
  <c r="Y150"/>
  <c r="AO150"/>
  <c r="F151"/>
  <c r="O151"/>
  <c r="P151" s="1"/>
  <c r="Q151" s="1"/>
  <c r="T151"/>
  <c r="Y151"/>
  <c r="AO151"/>
  <c r="AP151" s="1"/>
  <c r="F152"/>
  <c r="O152"/>
  <c r="P152" s="1"/>
  <c r="V152" s="1"/>
  <c r="AI152" s="1"/>
  <c r="T152"/>
  <c r="Y152"/>
  <c r="AO152"/>
  <c r="AP152" s="1"/>
  <c r="F153"/>
  <c r="O153"/>
  <c r="AH153" s="1"/>
  <c r="AO153"/>
  <c r="AM153" s="1"/>
  <c r="F154"/>
  <c r="O154"/>
  <c r="AH154" s="1"/>
  <c r="AO154"/>
  <c r="F155"/>
  <c r="O155"/>
  <c r="P155" s="1"/>
  <c r="AC155" s="1"/>
  <c r="AO155"/>
  <c r="F156"/>
  <c r="O156"/>
  <c r="AH156" s="1"/>
  <c r="AO156"/>
  <c r="AP156" s="1"/>
  <c r="F157"/>
  <c r="O157"/>
  <c r="AH157" s="1"/>
  <c r="AO157"/>
  <c r="AM157" s="1"/>
  <c r="F158"/>
  <c r="O158"/>
  <c r="P158" s="1"/>
  <c r="T158"/>
  <c r="Y158"/>
  <c r="AO158"/>
  <c r="F159"/>
  <c r="O159"/>
  <c r="T159"/>
  <c r="Y159"/>
  <c r="AO159"/>
  <c r="AM159" s="1"/>
  <c r="F160"/>
  <c r="O160"/>
  <c r="P160" s="1"/>
  <c r="T160"/>
  <c r="Y160"/>
  <c r="AO160"/>
  <c r="F161"/>
  <c r="O161"/>
  <c r="AH161" s="1"/>
  <c r="AO161"/>
  <c r="AP161" s="1"/>
  <c r="F162"/>
  <c r="O162"/>
  <c r="AH162" s="1"/>
  <c r="AO162"/>
  <c r="AM162" s="1"/>
  <c r="F163"/>
  <c r="O163"/>
  <c r="AH163" s="1"/>
  <c r="AO163"/>
  <c r="F164"/>
  <c r="O164"/>
  <c r="AH164" s="1"/>
  <c r="AO164"/>
  <c r="AP164" s="1"/>
  <c r="F165"/>
  <c r="O165"/>
  <c r="AH165" s="1"/>
  <c r="AO165"/>
  <c r="AP165" s="1"/>
  <c r="F166"/>
  <c r="O166"/>
  <c r="P166" s="1"/>
  <c r="T166"/>
  <c r="Y166"/>
  <c r="AO166"/>
  <c r="AP166" s="1"/>
  <c r="F167"/>
  <c r="O167"/>
  <c r="U167" s="1"/>
  <c r="AH167" s="1"/>
  <c r="T167"/>
  <c r="Y167"/>
  <c r="AO167"/>
  <c r="AP167" s="1"/>
  <c r="F168"/>
  <c r="O168"/>
  <c r="P168" s="1"/>
  <c r="T168"/>
  <c r="Y168"/>
  <c r="AO168"/>
  <c r="AM168" s="1"/>
  <c r="F169"/>
  <c r="O169"/>
  <c r="AH169" s="1"/>
  <c r="AO169"/>
  <c r="AM169" s="1"/>
  <c r="AN169" s="1"/>
  <c r="F170"/>
  <c r="O170"/>
  <c r="AH170" s="1"/>
  <c r="AO170"/>
  <c r="AP170" s="1"/>
  <c r="F171"/>
  <c r="O171"/>
  <c r="AB171" s="1"/>
  <c r="AO171"/>
  <c r="AM171" s="1"/>
  <c r="F172"/>
  <c r="O172"/>
  <c r="AH172" s="1"/>
  <c r="AO172"/>
  <c r="AP172" s="1"/>
  <c r="F173"/>
  <c r="O173"/>
  <c r="AH173" s="1"/>
  <c r="AO173"/>
  <c r="AP173" s="1"/>
  <c r="F174"/>
  <c r="O174"/>
  <c r="AH174" s="1"/>
  <c r="AO174"/>
  <c r="AP174" s="1"/>
  <c r="F175"/>
  <c r="O175"/>
  <c r="AH175" s="1"/>
  <c r="AO175"/>
  <c r="AM175" s="1"/>
  <c r="F176"/>
  <c r="O176"/>
  <c r="AH176" s="1"/>
  <c r="AO176"/>
  <c r="AM176" s="1"/>
  <c r="F177"/>
  <c r="O177"/>
  <c r="U177" s="1"/>
  <c r="AH177" s="1"/>
  <c r="T177"/>
  <c r="Y177"/>
  <c r="AO177"/>
  <c r="AP177" s="1"/>
  <c r="F178"/>
  <c r="O178"/>
  <c r="AH178" s="1"/>
  <c r="AO178"/>
  <c r="AM178" s="1"/>
  <c r="F179"/>
  <c r="O179"/>
  <c r="AH179" s="1"/>
  <c r="AO179"/>
  <c r="AM179" s="1"/>
  <c r="AN179" s="1"/>
  <c r="F180"/>
  <c r="O180"/>
  <c r="AH180" s="1"/>
  <c r="AO180"/>
  <c r="AP180" s="1"/>
  <c r="F181"/>
  <c r="O181"/>
  <c r="AH181" s="1"/>
  <c r="AO181"/>
  <c r="AP181" s="1"/>
  <c r="F182"/>
  <c r="O182"/>
  <c r="AH182" s="1"/>
  <c r="AO182"/>
  <c r="AM182" s="1"/>
  <c r="F183"/>
  <c r="O183"/>
  <c r="P183" s="1"/>
  <c r="T183"/>
  <c r="Y183"/>
  <c r="AO183"/>
  <c r="F184"/>
  <c r="O184"/>
  <c r="AH184" s="1"/>
  <c r="AO184"/>
  <c r="AP184" s="1"/>
  <c r="F185"/>
  <c r="O185"/>
  <c r="AH185" s="1"/>
  <c r="AO185"/>
  <c r="AM185" s="1"/>
  <c r="F186"/>
  <c r="O186"/>
  <c r="AH186" s="1"/>
  <c r="AO186"/>
  <c r="F187"/>
  <c r="O187"/>
  <c r="AH187" s="1"/>
  <c r="AO187"/>
  <c r="F188"/>
  <c r="O188"/>
  <c r="P188" s="1"/>
  <c r="Q188" s="1"/>
  <c r="T188"/>
  <c r="Y188"/>
  <c r="AO188"/>
  <c r="AM188" s="1"/>
  <c r="F189"/>
  <c r="O189"/>
  <c r="AH189" s="1"/>
  <c r="AO189"/>
  <c r="F190"/>
  <c r="O190"/>
  <c r="AH190" s="1"/>
  <c r="AO190"/>
  <c r="F191"/>
  <c r="O191"/>
  <c r="AH191" s="1"/>
  <c r="AO191"/>
  <c r="AP191" s="1"/>
  <c r="F192"/>
  <c r="O192"/>
  <c r="AH192" s="1"/>
  <c r="AO192"/>
  <c r="AM192" s="1"/>
  <c r="F193"/>
  <c r="O193"/>
  <c r="AH193" s="1"/>
  <c r="AO193"/>
  <c r="F194"/>
  <c r="O194"/>
  <c r="AH194" s="1"/>
  <c r="AO194"/>
  <c r="AM194" s="1"/>
  <c r="AN194" s="1"/>
  <c r="F195"/>
  <c r="O195"/>
  <c r="U195" s="1"/>
  <c r="AH195" s="1"/>
  <c r="T195"/>
  <c r="Y195"/>
  <c r="AO195"/>
  <c r="AM195" s="1"/>
  <c r="F138"/>
  <c r="O138"/>
  <c r="AH138" s="1"/>
  <c r="AO138"/>
  <c r="F139"/>
  <c r="O139"/>
  <c r="AH139" s="1"/>
  <c r="AO139"/>
  <c r="AM139" s="1"/>
  <c r="AN139" s="1"/>
  <c r="F196"/>
  <c r="O196"/>
  <c r="AH196" s="1"/>
  <c r="AO196"/>
  <c r="AP196" s="1"/>
  <c r="F197"/>
  <c r="O197"/>
  <c r="AH197" s="1"/>
  <c r="AO197"/>
  <c r="AM197" s="1"/>
  <c r="F198"/>
  <c r="O198"/>
  <c r="AH198" s="1"/>
  <c r="AO198"/>
  <c r="AM198" s="1"/>
  <c r="AN198" s="1"/>
  <c r="F199"/>
  <c r="O199"/>
  <c r="AH199" s="1"/>
  <c r="AO199"/>
  <c r="AP199" s="1"/>
  <c r="F200"/>
  <c r="O200"/>
  <c r="U200" s="1"/>
  <c r="AH200" s="1"/>
  <c r="T200"/>
  <c r="Y200"/>
  <c r="AO200"/>
  <c r="AM200" s="1"/>
  <c r="F201"/>
  <c r="O201"/>
  <c r="AH201" s="1"/>
  <c r="AO201"/>
  <c r="AM201" s="1"/>
  <c r="AN201" s="1"/>
  <c r="F202"/>
  <c r="O202"/>
  <c r="U202" s="1"/>
  <c r="AH202" s="1"/>
  <c r="T202"/>
  <c r="Y202"/>
  <c r="AO202"/>
  <c r="AM202" s="1"/>
  <c r="F203"/>
  <c r="O203"/>
  <c r="AH203" s="1"/>
  <c r="AO203"/>
  <c r="AP203" s="1"/>
  <c r="F204"/>
  <c r="O204"/>
  <c r="P204" s="1"/>
  <c r="T204"/>
  <c r="Y204"/>
  <c r="AO204"/>
  <c r="AM204" s="1"/>
  <c r="F205"/>
  <c r="O205"/>
  <c r="AH205" s="1"/>
  <c r="AO205"/>
  <c r="F206"/>
  <c r="O206"/>
  <c r="T206"/>
  <c r="Y206"/>
  <c r="AO206"/>
  <c r="F207"/>
  <c r="O207"/>
  <c r="AH207" s="1"/>
  <c r="AO207"/>
  <c r="AM207" s="1"/>
  <c r="F208"/>
  <c r="O208"/>
  <c r="AH208" s="1"/>
  <c r="AO208"/>
  <c r="F209"/>
  <c r="O209"/>
  <c r="AH209" s="1"/>
  <c r="AO209"/>
  <c r="AP209" s="1"/>
  <c r="F210"/>
  <c r="O210"/>
  <c r="AH210" s="1"/>
  <c r="AO210"/>
  <c r="AM210" s="1"/>
  <c r="F211"/>
  <c r="O211"/>
  <c r="AH211" s="1"/>
  <c r="AO211"/>
  <c r="AP211" s="1"/>
  <c r="F212"/>
  <c r="O212"/>
  <c r="P212" s="1"/>
  <c r="T212"/>
  <c r="Y212"/>
  <c r="AO212"/>
  <c r="AM212" s="1"/>
  <c r="F213"/>
  <c r="O213"/>
  <c r="AH213" s="1"/>
  <c r="AO213"/>
  <c r="AM213" s="1"/>
  <c r="AN213" s="1"/>
  <c r="F214"/>
  <c r="O214"/>
  <c r="P214" s="1"/>
  <c r="T214"/>
  <c r="Y214"/>
  <c r="AO214"/>
  <c r="AM214" s="1"/>
  <c r="F215"/>
  <c r="O215"/>
  <c r="AH215" s="1"/>
  <c r="AO215"/>
  <c r="AP215" s="1"/>
  <c r="F216"/>
  <c r="O216"/>
  <c r="AH216" s="1"/>
  <c r="AO216"/>
  <c r="AM216" s="1"/>
  <c r="F217"/>
  <c r="O217"/>
  <c r="AH217" s="1"/>
  <c r="AO217"/>
  <c r="F218"/>
  <c r="O218"/>
  <c r="AH218" s="1"/>
  <c r="AO218"/>
  <c r="AP218" s="1"/>
  <c r="F219"/>
  <c r="O219"/>
  <c r="AH219" s="1"/>
  <c r="AO219"/>
  <c r="AM219" s="1"/>
  <c r="F220"/>
  <c r="O220"/>
  <c r="AH220" s="1"/>
  <c r="AO220"/>
  <c r="F221"/>
  <c r="O221"/>
  <c r="AH221" s="1"/>
  <c r="AO221"/>
  <c r="AM221" s="1"/>
  <c r="AN221" s="1"/>
  <c r="F222"/>
  <c r="O222"/>
  <c r="AH222" s="1"/>
  <c r="AO222"/>
  <c r="AP222" s="1"/>
  <c r="F223"/>
  <c r="O223"/>
  <c r="P223" s="1"/>
  <c r="T223"/>
  <c r="Y223"/>
  <c r="AO223"/>
  <c r="F224"/>
  <c r="O224"/>
  <c r="AH224" s="1"/>
  <c r="AO224"/>
  <c r="AM224" s="1"/>
  <c r="AN224" s="1"/>
  <c r="F225"/>
  <c r="O225"/>
  <c r="P225" s="1"/>
  <c r="T225"/>
  <c r="Y225"/>
  <c r="AO225"/>
  <c r="AM225" s="1"/>
  <c r="AN225" s="1"/>
  <c r="F226"/>
  <c r="O226"/>
  <c r="AH226" s="1"/>
  <c r="AO226"/>
  <c r="AM226" s="1"/>
  <c r="F227"/>
  <c r="O227"/>
  <c r="P227" s="1"/>
  <c r="T227"/>
  <c r="Y227"/>
  <c r="AO227"/>
  <c r="F228"/>
  <c r="O228"/>
  <c r="AH228" s="1"/>
  <c r="AO228"/>
  <c r="AP228" s="1"/>
  <c r="F229"/>
  <c r="O229"/>
  <c r="P229" s="1"/>
  <c r="T229"/>
  <c r="Y229"/>
  <c r="AO229"/>
  <c r="AP229" s="1"/>
  <c r="F230"/>
  <c r="O230"/>
  <c r="AH230" s="1"/>
  <c r="AO230"/>
  <c r="F231"/>
  <c r="O231"/>
  <c r="AH231" s="1"/>
  <c r="AO231"/>
  <c r="AP231" s="1"/>
  <c r="F232"/>
  <c r="O232"/>
  <c r="AH232" s="1"/>
  <c r="AO232"/>
  <c r="AM232" s="1"/>
  <c r="F233"/>
  <c r="O233"/>
  <c r="AH233" s="1"/>
  <c r="AO233"/>
  <c r="AP233" s="1"/>
  <c r="F234"/>
  <c r="O234"/>
  <c r="AH234" s="1"/>
  <c r="AO234"/>
  <c r="AP234" s="1"/>
  <c r="F235"/>
  <c r="O235"/>
  <c r="T235"/>
  <c r="Y235"/>
  <c r="AO235"/>
  <c r="F236"/>
  <c r="O236"/>
  <c r="AH236" s="1"/>
  <c r="AO236"/>
  <c r="F237"/>
  <c r="O237"/>
  <c r="P237" s="1"/>
  <c r="T237"/>
  <c r="Y237"/>
  <c r="AO237"/>
  <c r="F238"/>
  <c r="O238"/>
  <c r="AH238" s="1"/>
  <c r="AO238"/>
  <c r="AM238" s="1"/>
  <c r="F239"/>
  <c r="O239"/>
  <c r="AH239" s="1"/>
  <c r="AO239"/>
  <c r="F240"/>
  <c r="O240"/>
  <c r="AH240" s="1"/>
  <c r="AO240"/>
  <c r="AP240" s="1"/>
  <c r="F241"/>
  <c r="O241"/>
  <c r="AH241" s="1"/>
  <c r="AO241"/>
  <c r="AM241" s="1"/>
  <c r="F242"/>
  <c r="O242"/>
  <c r="AH242" s="1"/>
  <c r="AO242"/>
  <c r="F243"/>
  <c r="O243"/>
  <c r="AH243" s="1"/>
  <c r="AO243"/>
  <c r="AP243" s="1"/>
  <c r="F244"/>
  <c r="O244"/>
  <c r="AH244" s="1"/>
  <c r="AO244"/>
  <c r="AM244" s="1"/>
  <c r="AN244" s="1"/>
  <c r="F245"/>
  <c r="O245"/>
  <c r="AH245" s="1"/>
  <c r="AO245"/>
  <c r="AP245" s="1"/>
  <c r="F246"/>
  <c r="O246"/>
  <c r="AH246" s="1"/>
  <c r="AO246"/>
  <c r="AM246" s="1"/>
  <c r="F247"/>
  <c r="O247"/>
  <c r="AH247" s="1"/>
  <c r="AO247"/>
  <c r="F248"/>
  <c r="O248"/>
  <c r="AH248" s="1"/>
  <c r="AO248"/>
  <c r="F249"/>
  <c r="O249"/>
  <c r="AH249" s="1"/>
  <c r="AO249"/>
  <c r="F250"/>
  <c r="O250"/>
  <c r="AH250" s="1"/>
  <c r="AO250"/>
  <c r="AM250" s="1"/>
  <c r="F251"/>
  <c r="O251"/>
  <c r="AH251" s="1"/>
  <c r="AO251"/>
  <c r="AP251" s="1"/>
  <c r="F252"/>
  <c r="O252"/>
  <c r="AH252" s="1"/>
  <c r="AO252"/>
  <c r="AM252" s="1"/>
  <c r="F253"/>
  <c r="O253"/>
  <c r="AH253" s="1"/>
  <c r="AO253"/>
  <c r="F254"/>
  <c r="O254"/>
  <c r="AH254" s="1"/>
  <c r="AO254"/>
  <c r="AM254" s="1"/>
  <c r="F255"/>
  <c r="O255"/>
  <c r="P255" s="1"/>
  <c r="T255"/>
  <c r="Y255"/>
  <c r="AO255"/>
  <c r="F256"/>
  <c r="O256"/>
  <c r="T256"/>
  <c r="Y256"/>
  <c r="AO256"/>
  <c r="AM256" s="1"/>
  <c r="F257"/>
  <c r="O257"/>
  <c r="AH257" s="1"/>
  <c r="AO257"/>
  <c r="AP257" s="1"/>
  <c r="F258"/>
  <c r="O258"/>
  <c r="U258" s="1"/>
  <c r="AH258" s="1"/>
  <c r="T258"/>
  <c r="Y258"/>
  <c r="AO258"/>
  <c r="F259"/>
  <c r="O259"/>
  <c r="AH259" s="1"/>
  <c r="AO259"/>
  <c r="AM259" s="1"/>
  <c r="F260"/>
  <c r="O260"/>
  <c r="AH260" s="1"/>
  <c r="AO260"/>
  <c r="F261"/>
  <c r="O261"/>
  <c r="AH261" s="1"/>
  <c r="AO261"/>
  <c r="F262"/>
  <c r="O262"/>
  <c r="AH262" s="1"/>
  <c r="AO262"/>
  <c r="F263"/>
  <c r="O263"/>
  <c r="P263" s="1"/>
  <c r="T263"/>
  <c r="Y263"/>
  <c r="AO263"/>
  <c r="AM263" s="1"/>
  <c r="AN263" s="1"/>
  <c r="F264"/>
  <c r="O264"/>
  <c r="P264" s="1"/>
  <c r="V264" s="1"/>
  <c r="AI264" s="1"/>
  <c r="T264"/>
  <c r="Y264"/>
  <c r="AO264"/>
  <c r="F265"/>
  <c r="O265"/>
  <c r="AH265" s="1"/>
  <c r="AO265"/>
  <c r="AM265" s="1"/>
  <c r="F266"/>
  <c r="O266"/>
  <c r="P266" s="1"/>
  <c r="T266"/>
  <c r="Y266"/>
  <c r="AO266"/>
  <c r="F267"/>
  <c r="O267"/>
  <c r="AH267" s="1"/>
  <c r="AO267"/>
  <c r="F268"/>
  <c r="O268"/>
  <c r="AH268" s="1"/>
  <c r="AO268"/>
  <c r="AM268" s="1"/>
  <c r="F269"/>
  <c r="O269"/>
  <c r="AH269" s="1"/>
  <c r="AO269"/>
  <c r="F270"/>
  <c r="O270"/>
  <c r="P270" s="1"/>
  <c r="T270"/>
  <c r="Y270"/>
  <c r="AO270"/>
  <c r="F271"/>
  <c r="O271"/>
  <c r="P271" s="1"/>
  <c r="T271"/>
  <c r="Y271"/>
  <c r="AO271"/>
  <c r="AM271" s="1"/>
  <c r="AN271" s="1"/>
  <c r="F272"/>
  <c r="O272"/>
  <c r="AH272" s="1"/>
  <c r="AO272"/>
  <c r="AM272" s="1"/>
  <c r="AN272" s="1"/>
  <c r="F273"/>
  <c r="O273"/>
  <c r="U273" s="1"/>
  <c r="AH273" s="1"/>
  <c r="T273"/>
  <c r="Y273"/>
  <c r="AO273"/>
  <c r="F274"/>
  <c r="O274"/>
  <c r="AH274" s="1"/>
  <c r="AO274"/>
  <c r="AP274" s="1"/>
  <c r="F275"/>
  <c r="O275"/>
  <c r="AH275" s="1"/>
  <c r="AO275"/>
  <c r="F276"/>
  <c r="O276"/>
  <c r="AH276" s="1"/>
  <c r="AO276"/>
  <c r="AP276" s="1"/>
  <c r="F277"/>
  <c r="O277"/>
  <c r="AH277" s="1"/>
  <c r="AO277"/>
  <c r="F278"/>
  <c r="O278"/>
  <c r="AH278" s="1"/>
  <c r="AO278"/>
  <c r="AM278" s="1"/>
  <c r="F279"/>
  <c r="O279"/>
  <c r="AH279" s="1"/>
  <c r="AO279"/>
  <c r="AP279" s="1"/>
  <c r="F280"/>
  <c r="O280"/>
  <c r="T280"/>
  <c r="Y280"/>
  <c r="AO280"/>
  <c r="F281"/>
  <c r="O281"/>
  <c r="P281" s="1"/>
  <c r="T281"/>
  <c r="Y281"/>
  <c r="AO281"/>
  <c r="F282"/>
  <c r="O282"/>
  <c r="AH282" s="1"/>
  <c r="AO282"/>
  <c r="AP282" s="1"/>
  <c r="F283"/>
  <c r="O283"/>
  <c r="P283" s="1"/>
  <c r="T283"/>
  <c r="Y283"/>
  <c r="AO283"/>
  <c r="F284"/>
  <c r="O284"/>
  <c r="AH284" s="1"/>
  <c r="AO284"/>
  <c r="AM284" s="1"/>
  <c r="AN284" s="1"/>
  <c r="F285"/>
  <c r="O285"/>
  <c r="AH285" s="1"/>
  <c r="AO285"/>
  <c r="F286"/>
  <c r="O286"/>
  <c r="AH286" s="1"/>
  <c r="AO286"/>
  <c r="F287"/>
  <c r="O287"/>
  <c r="AH287" s="1"/>
  <c r="AO287"/>
  <c r="AP287" s="1"/>
  <c r="F288"/>
  <c r="O288"/>
  <c r="AH288" s="1"/>
  <c r="AO288"/>
  <c r="F289"/>
  <c r="O289"/>
  <c r="AH289" s="1"/>
  <c r="AO289"/>
  <c r="AP289" s="1"/>
  <c r="F290"/>
  <c r="O290"/>
  <c r="P290" s="1"/>
  <c r="T290"/>
  <c r="Y290"/>
  <c r="AO290"/>
  <c r="AP290" s="1"/>
  <c r="F291"/>
  <c r="O291"/>
  <c r="U291" s="1"/>
  <c r="AH291" s="1"/>
  <c r="T291"/>
  <c r="Y291"/>
  <c r="AO291"/>
  <c r="F292"/>
  <c r="O292"/>
  <c r="AH292" s="1"/>
  <c r="AO292"/>
  <c r="F293"/>
  <c r="O293"/>
  <c r="P293" s="1"/>
  <c r="T293"/>
  <c r="Y293"/>
  <c r="AO293"/>
  <c r="F294"/>
  <c r="O294"/>
  <c r="AH294" s="1"/>
  <c r="AO294"/>
  <c r="AP294" s="1"/>
  <c r="F295"/>
  <c r="O295"/>
  <c r="AH295" s="1"/>
  <c r="AO295"/>
  <c r="F296"/>
  <c r="O296"/>
  <c r="AH296" s="1"/>
  <c r="AO296"/>
  <c r="F297"/>
  <c r="O297"/>
  <c r="AH297" s="1"/>
  <c r="AO297"/>
  <c r="AP297" s="1"/>
  <c r="F298"/>
  <c r="O298"/>
  <c r="AH298" s="1"/>
  <c r="AO298"/>
  <c r="AP298" s="1"/>
  <c r="F299"/>
  <c r="O299"/>
  <c r="AH299" s="1"/>
  <c r="AO299"/>
  <c r="F300"/>
  <c r="O300"/>
  <c r="AH300" s="1"/>
  <c r="AO300"/>
  <c r="AP300" s="1"/>
  <c r="F301"/>
  <c r="O301"/>
  <c r="P301" s="1"/>
  <c r="V301" s="1"/>
  <c r="AI301" s="1"/>
  <c r="T301"/>
  <c r="Y301"/>
  <c r="AO301"/>
  <c r="AP301" s="1"/>
  <c r="F302"/>
  <c r="O302"/>
  <c r="U302" s="1"/>
  <c r="AH302" s="1"/>
  <c r="T302"/>
  <c r="Y302"/>
  <c r="AO302"/>
  <c r="AP302" s="1"/>
  <c r="F303"/>
  <c r="O303"/>
  <c r="AH303" s="1"/>
  <c r="AO303"/>
  <c r="F304"/>
  <c r="O304"/>
  <c r="U304" s="1"/>
  <c r="AH304" s="1"/>
  <c r="T304"/>
  <c r="Y304"/>
  <c r="AO304"/>
  <c r="F305"/>
  <c r="O305"/>
  <c r="AH305" s="1"/>
  <c r="AO305"/>
  <c r="F306"/>
  <c r="O306"/>
  <c r="AH306" s="1"/>
  <c r="AO306"/>
  <c r="AP306" s="1"/>
  <c r="F307"/>
  <c r="O307"/>
  <c r="AH307" s="1"/>
  <c r="AO307"/>
  <c r="AP307" s="1"/>
  <c r="F308"/>
  <c r="O308"/>
  <c r="AH308" s="1"/>
  <c r="AO308"/>
  <c r="F309"/>
  <c r="O309"/>
  <c r="AH309" s="1"/>
  <c r="AO309"/>
  <c r="AP309" s="1"/>
  <c r="F310"/>
  <c r="O310"/>
  <c r="AH310" s="1"/>
  <c r="AO310"/>
  <c r="F311"/>
  <c r="O311"/>
  <c r="AH311" s="1"/>
  <c r="AO311"/>
  <c r="AP311" s="1"/>
  <c r="F312"/>
  <c r="O312"/>
  <c r="AH312" s="1"/>
  <c r="AO312"/>
  <c r="AP312" s="1"/>
  <c r="F315"/>
  <c r="O315"/>
  <c r="T315"/>
  <c r="Y315"/>
  <c r="AO315"/>
  <c r="AM315" s="1"/>
  <c r="F316"/>
  <c r="O316"/>
  <c r="AH316" s="1"/>
  <c r="AO316"/>
  <c r="F318"/>
  <c r="O318"/>
  <c r="P318" s="1"/>
  <c r="T318"/>
  <c r="Y318"/>
  <c r="AO318"/>
  <c r="F319"/>
  <c r="O319"/>
  <c r="AH319" s="1"/>
  <c r="AO319"/>
  <c r="F320"/>
  <c r="O320"/>
  <c r="AH320" s="1"/>
  <c r="AO320"/>
  <c r="AP320" s="1"/>
  <c r="F321"/>
  <c r="O321"/>
  <c r="AH321" s="1"/>
  <c r="AO321"/>
  <c r="F322"/>
  <c r="O322"/>
  <c r="AH322" s="1"/>
  <c r="AO322"/>
  <c r="F323"/>
  <c r="O323"/>
  <c r="AH323" s="1"/>
  <c r="AO323"/>
  <c r="F324"/>
  <c r="O324"/>
  <c r="AH324" s="1"/>
  <c r="AO324"/>
  <c r="AP324" s="1"/>
  <c r="F325"/>
  <c r="O325"/>
  <c r="AH325" s="1"/>
  <c r="AO325"/>
  <c r="AP325" s="1"/>
  <c r="F326"/>
  <c r="U326"/>
  <c r="AH326" s="1"/>
  <c r="Y326"/>
  <c r="AO326"/>
  <c r="F327"/>
  <c r="O327"/>
  <c r="AH327" s="1"/>
  <c r="AO327"/>
  <c r="AP327" s="1"/>
  <c r="F328"/>
  <c r="O328"/>
  <c r="AH328" s="1"/>
  <c r="AO328"/>
  <c r="AM328" s="1"/>
  <c r="F329"/>
  <c r="O329"/>
  <c r="AH329" s="1"/>
  <c r="AO329"/>
  <c r="AM329" s="1"/>
  <c r="F330"/>
  <c r="O330"/>
  <c r="AH330" s="1"/>
  <c r="AO330"/>
  <c r="F331"/>
  <c r="O331"/>
  <c r="AH331" s="1"/>
  <c r="AO331"/>
  <c r="AP331" s="1"/>
  <c r="F332"/>
  <c r="O332"/>
  <c r="AH332" s="1"/>
  <c r="AO332"/>
  <c r="AM332" s="1"/>
  <c r="F333"/>
  <c r="O333"/>
  <c r="AH333" s="1"/>
  <c r="AO333"/>
  <c r="AM333" s="1"/>
  <c r="F334"/>
  <c r="O334"/>
  <c r="AH334" s="1"/>
  <c r="AO334"/>
  <c r="F335"/>
  <c r="U335"/>
  <c r="AH335" s="1"/>
  <c r="Y335"/>
  <c r="AO335"/>
  <c r="AP335" s="1"/>
  <c r="F336"/>
  <c r="O336"/>
  <c r="AH336" s="1"/>
  <c r="AO336"/>
  <c r="AP336" s="1"/>
  <c r="F338"/>
  <c r="O338"/>
  <c r="AH338" s="1"/>
  <c r="AO338"/>
  <c r="AM338" s="1"/>
  <c r="F339"/>
  <c r="O339"/>
  <c r="AH339" s="1"/>
  <c r="AO339"/>
  <c r="AM339" s="1"/>
  <c r="F340"/>
  <c r="U340"/>
  <c r="AH340" s="1"/>
  <c r="Y340"/>
  <c r="AO340"/>
  <c r="AM340" s="1"/>
  <c r="F341"/>
  <c r="O341"/>
  <c r="AH341" s="1"/>
  <c r="AO341"/>
  <c r="F342"/>
  <c r="O342"/>
  <c r="AH342" s="1"/>
  <c r="AO342"/>
  <c r="AP342" s="1"/>
  <c r="F343"/>
  <c r="O343"/>
  <c r="AH343" s="1"/>
  <c r="AO343"/>
  <c r="AM343" s="1"/>
  <c r="F344"/>
  <c r="O344"/>
  <c r="AH344" s="1"/>
  <c r="AO344"/>
  <c r="AM344" s="1"/>
  <c r="F346"/>
  <c r="U346"/>
  <c r="AH346" s="1"/>
  <c r="Y346"/>
  <c r="AO346"/>
  <c r="AP346" s="1"/>
  <c r="F347"/>
  <c r="U347"/>
  <c r="AH347" s="1"/>
  <c r="Y347"/>
  <c r="AO347"/>
  <c r="AM347" s="1"/>
  <c r="F348"/>
  <c r="O348"/>
  <c r="AH348" s="1"/>
  <c r="AO348"/>
  <c r="F349"/>
  <c r="O349"/>
  <c r="AH349" s="1"/>
  <c r="AO349"/>
  <c r="AP349" s="1"/>
  <c r="F350"/>
  <c r="U350"/>
  <c r="AH350" s="1"/>
  <c r="Y350"/>
  <c r="AO350"/>
  <c r="AP350" s="1"/>
  <c r="F351"/>
  <c r="O351"/>
  <c r="AH351" s="1"/>
  <c r="AO351"/>
  <c r="AM351" s="1"/>
  <c r="F352"/>
  <c r="O352"/>
  <c r="AH352" s="1"/>
  <c r="AO352"/>
  <c r="AM352" s="1"/>
  <c r="F353"/>
  <c r="U353"/>
  <c r="AH353" s="1"/>
  <c r="Y353"/>
  <c r="AO353"/>
  <c r="AM353" s="1"/>
  <c r="F354"/>
  <c r="O354"/>
  <c r="AH354" s="1"/>
  <c r="AO354"/>
  <c r="F355"/>
  <c r="O355"/>
  <c r="AH355" s="1"/>
  <c r="AO355"/>
  <c r="F358"/>
  <c r="U358"/>
  <c r="AH358" s="1"/>
  <c r="Y358"/>
  <c r="AO358"/>
  <c r="AM358" s="1"/>
  <c r="F359"/>
  <c r="U359"/>
  <c r="AH359" s="1"/>
  <c r="Y359"/>
  <c r="AO359"/>
  <c r="AP359" s="1"/>
  <c r="F360"/>
  <c r="O360"/>
  <c r="AH360" s="1"/>
  <c r="AO360"/>
  <c r="AM360" s="1"/>
  <c r="F363"/>
  <c r="U363"/>
  <c r="AH363" s="1"/>
  <c r="Y363"/>
  <c r="AO363"/>
  <c r="F364"/>
  <c r="U364"/>
  <c r="AH364" s="1"/>
  <c r="Y364"/>
  <c r="AO364"/>
  <c r="AM364" s="1"/>
  <c r="F365"/>
  <c r="O365"/>
  <c r="AH365" s="1"/>
  <c r="AO365"/>
  <c r="AM365" s="1"/>
  <c r="F368"/>
  <c r="U368"/>
  <c r="AH368" s="1"/>
  <c r="Y368"/>
  <c r="AO368"/>
  <c r="F369"/>
  <c r="U369"/>
  <c r="AH369" s="1"/>
  <c r="Y369"/>
  <c r="AO369"/>
  <c r="AM369" s="1"/>
  <c r="F370"/>
  <c r="U370"/>
  <c r="AH370" s="1"/>
  <c r="Y370"/>
  <c r="AO370"/>
  <c r="AP370" s="1"/>
  <c r="F371"/>
  <c r="U371"/>
  <c r="AH371" s="1"/>
  <c r="Y371"/>
  <c r="AO371"/>
  <c r="AM371" s="1"/>
  <c r="F372"/>
  <c r="O372"/>
  <c r="AH372" s="1"/>
  <c r="AO372"/>
  <c r="AM372" s="1"/>
  <c r="F375"/>
  <c r="U375"/>
  <c r="AH375" s="1"/>
  <c r="Y375"/>
  <c r="AO375"/>
  <c r="F376"/>
  <c r="U376"/>
  <c r="AH376" s="1"/>
  <c r="Y376"/>
  <c r="AO376"/>
  <c r="AM376" s="1"/>
  <c r="F377"/>
  <c r="O377"/>
  <c r="AH377" s="1"/>
  <c r="AO377"/>
  <c r="AM377" s="1"/>
  <c r="F378"/>
  <c r="O378"/>
  <c r="AH378" s="1"/>
  <c r="AO378"/>
  <c r="AM378" s="1"/>
  <c r="F379"/>
  <c r="O379"/>
  <c r="AH379" s="1"/>
  <c r="AO379"/>
  <c r="AP379" s="1"/>
  <c r="F380"/>
  <c r="O380"/>
  <c r="AH380" s="1"/>
  <c r="AO380"/>
  <c r="AM380" s="1"/>
  <c r="F381"/>
  <c r="O381"/>
  <c r="AH381" s="1"/>
  <c r="AO381"/>
  <c r="AM381" s="1"/>
  <c r="F384"/>
  <c r="O384"/>
  <c r="AH384" s="1"/>
  <c r="AO384"/>
  <c r="F385"/>
  <c r="O385"/>
  <c r="AH385" s="1"/>
  <c r="AO385"/>
  <c r="AP385" s="1"/>
  <c r="F386"/>
  <c r="O386"/>
  <c r="AH386" s="1"/>
  <c r="AO386"/>
  <c r="AM386" s="1"/>
  <c r="F389"/>
  <c r="U389"/>
  <c r="AH389" s="1"/>
  <c r="Y389"/>
  <c r="AO389"/>
  <c r="F390"/>
  <c r="U390"/>
  <c r="AH390" s="1"/>
  <c r="Y390"/>
  <c r="AO390"/>
  <c r="AM390" s="1"/>
  <c r="F391"/>
  <c r="O391"/>
  <c r="AH391" s="1"/>
  <c r="AO391"/>
  <c r="AM391" s="1"/>
  <c r="F392"/>
  <c r="U392"/>
  <c r="AH392" s="1"/>
  <c r="Y392"/>
  <c r="AO392"/>
  <c r="AP392" s="1"/>
  <c r="F393"/>
  <c r="U393"/>
  <c r="AH393" s="1"/>
  <c r="Y393"/>
  <c r="AO393"/>
  <c r="AM393" s="1"/>
  <c r="F394"/>
  <c r="O394"/>
  <c r="AH394" s="1"/>
  <c r="AO394"/>
  <c r="AP394" s="1"/>
  <c r="F395"/>
  <c r="U395"/>
  <c r="AH395" s="1"/>
  <c r="Y395"/>
  <c r="AO395"/>
  <c r="AM395" s="1"/>
  <c r="F396"/>
  <c r="U396"/>
  <c r="AH396" s="1"/>
  <c r="Y396"/>
  <c r="AO396"/>
  <c r="F397"/>
  <c r="O397"/>
  <c r="AH397" s="1"/>
  <c r="AO397"/>
  <c r="AP397" s="1"/>
  <c r="F398"/>
  <c r="U398"/>
  <c r="AH398" s="1"/>
  <c r="Y398"/>
  <c r="AO398"/>
  <c r="AP398" s="1"/>
  <c r="F399"/>
  <c r="O399"/>
  <c r="AH399" s="1"/>
  <c r="AO399"/>
  <c r="AM399" s="1"/>
  <c r="F401"/>
  <c r="O401"/>
  <c r="AH401" s="1"/>
  <c r="AO401"/>
  <c r="AM401" s="1"/>
  <c r="F402"/>
  <c r="U402"/>
  <c r="AH402" s="1"/>
  <c r="Y402"/>
  <c r="AO402"/>
  <c r="AM402" s="1"/>
  <c r="F403"/>
  <c r="O403"/>
  <c r="AH403" s="1"/>
  <c r="AO403"/>
  <c r="F404"/>
  <c r="O404"/>
  <c r="AH404" s="1"/>
  <c r="AO404"/>
  <c r="AP404" s="1"/>
  <c r="F405"/>
  <c r="O405"/>
  <c r="AH405" s="1"/>
  <c r="AO405"/>
  <c r="AM405" s="1"/>
  <c r="F409"/>
  <c r="O409"/>
  <c r="AH409" s="1"/>
  <c r="AO409"/>
  <c r="AM409" s="1"/>
  <c r="F410"/>
  <c r="O410"/>
  <c r="AH410" s="1"/>
  <c r="AO410"/>
  <c r="AP410" s="1"/>
  <c r="F411"/>
  <c r="O411"/>
  <c r="AH411" s="1"/>
  <c r="AO411"/>
  <c r="AP411" s="1"/>
  <c r="F412"/>
  <c r="O412"/>
  <c r="AH412" s="1"/>
  <c r="AO412"/>
  <c r="AM412" s="1"/>
  <c r="F415"/>
  <c r="U415"/>
  <c r="AH415" s="1"/>
  <c r="Y415"/>
  <c r="AO415"/>
  <c r="AM415" s="1"/>
  <c r="F416"/>
  <c r="U416"/>
  <c r="AH416" s="1"/>
  <c r="Y416"/>
  <c r="AO416"/>
  <c r="AM416" s="1"/>
  <c r="F417"/>
  <c r="O417"/>
  <c r="AH417" s="1"/>
  <c r="AO417"/>
  <c r="AM417" s="1"/>
  <c r="F420"/>
  <c r="U420"/>
  <c r="AH420" s="1"/>
  <c r="Y420"/>
  <c r="AO420"/>
  <c r="AP420" s="1"/>
  <c r="F421"/>
  <c r="U421"/>
  <c r="AH421" s="1"/>
  <c r="Y421"/>
  <c r="AO421"/>
  <c r="AM421" s="1"/>
  <c r="F422"/>
  <c r="O422"/>
  <c r="AH422" s="1"/>
  <c r="AO422"/>
  <c r="AM422" s="1"/>
  <c r="F423"/>
  <c r="U423"/>
  <c r="AH423" s="1"/>
  <c r="Y423"/>
  <c r="AO423"/>
  <c r="AM423" s="1"/>
  <c r="F424"/>
  <c r="U424"/>
  <c r="AH424" s="1"/>
  <c r="Y424"/>
  <c r="AO424"/>
  <c r="AM424" s="1"/>
  <c r="F425"/>
  <c r="O425"/>
  <c r="AH425" s="1"/>
  <c r="AO425"/>
  <c r="AP425" s="1"/>
  <c r="F426"/>
  <c r="O426"/>
  <c r="AH426" s="1"/>
  <c r="AO426"/>
  <c r="AM426" s="1"/>
  <c r="F427"/>
  <c r="U427"/>
  <c r="AH427" s="1"/>
  <c r="Y427"/>
  <c r="AO427"/>
  <c r="AM427" s="1"/>
  <c r="F428"/>
  <c r="O428"/>
  <c r="AH428" s="1"/>
  <c r="AO428"/>
  <c r="AM428" s="1"/>
  <c r="F430"/>
  <c r="O430"/>
  <c r="AH430" s="1"/>
  <c r="AO430"/>
  <c r="AM430" s="1"/>
  <c r="F431"/>
  <c r="U431"/>
  <c r="AH431" s="1"/>
  <c r="Y431"/>
  <c r="AO431"/>
  <c r="F432"/>
  <c r="O432"/>
  <c r="AH432" s="1"/>
  <c r="AO432"/>
  <c r="AP432" s="1"/>
  <c r="F433"/>
  <c r="O433"/>
  <c r="AH433" s="1"/>
  <c r="AO433"/>
  <c r="AM433" s="1"/>
  <c r="F434"/>
  <c r="O434"/>
  <c r="AH434" s="1"/>
  <c r="AO434"/>
  <c r="AM434" s="1"/>
  <c r="F435"/>
  <c r="O435"/>
  <c r="AH435" s="1"/>
  <c r="AO435"/>
  <c r="F436"/>
  <c r="O436"/>
  <c r="AH436" s="1"/>
  <c r="AO436"/>
  <c r="AP436" s="1"/>
  <c r="F437"/>
  <c r="O437"/>
  <c r="AH437" s="1"/>
  <c r="AO437"/>
  <c r="AM437" s="1"/>
  <c r="F438"/>
  <c r="O438"/>
  <c r="AH438" s="1"/>
  <c r="AO438"/>
  <c r="AM438" s="1"/>
  <c r="F439"/>
  <c r="O439"/>
  <c r="AH439" s="1"/>
  <c r="AO439"/>
  <c r="AM439" s="1"/>
  <c r="AN439" s="1"/>
  <c r="F440"/>
  <c r="O440"/>
  <c r="AH440" s="1"/>
  <c r="AO440"/>
  <c r="AP440" s="1"/>
  <c r="F441"/>
  <c r="O441"/>
  <c r="AH441" s="1"/>
  <c r="AO441"/>
  <c r="AM441" s="1"/>
  <c r="F442"/>
  <c r="O442"/>
  <c r="AH442" s="1"/>
  <c r="AO442"/>
  <c r="AM442" s="1"/>
  <c r="F443"/>
  <c r="O443"/>
  <c r="AH443" s="1"/>
  <c r="AO443"/>
  <c r="F444"/>
  <c r="O444"/>
  <c r="AH444" s="1"/>
  <c r="AO444"/>
  <c r="AP444" s="1"/>
  <c r="F445"/>
  <c r="O445"/>
  <c r="AH445" s="1"/>
  <c r="AO445"/>
  <c r="AM445" s="1"/>
  <c r="F446"/>
  <c r="O446"/>
  <c r="AH446" s="1"/>
  <c r="AO446"/>
  <c r="AM446" s="1"/>
  <c r="F447"/>
  <c r="U447"/>
  <c r="AH447" s="1"/>
  <c r="Y447"/>
  <c r="AO447"/>
  <c r="AP447" s="1"/>
  <c r="F448"/>
  <c r="U448"/>
  <c r="AH448" s="1"/>
  <c r="Y448"/>
  <c r="AO448"/>
  <c r="AM448" s="1"/>
  <c r="F449"/>
  <c r="U449"/>
  <c r="AH449" s="1"/>
  <c r="Y449"/>
  <c r="AO449"/>
  <c r="AP449" s="1"/>
  <c r="F450"/>
  <c r="U450"/>
  <c r="AH450" s="1"/>
  <c r="Y450"/>
  <c r="AO450"/>
  <c r="AM450" s="1"/>
  <c r="F451"/>
  <c r="U451"/>
  <c r="AH451" s="1"/>
  <c r="Y451"/>
  <c r="AO451"/>
  <c r="AP451" s="1"/>
  <c r="F452"/>
  <c r="U452"/>
  <c r="AH452" s="1"/>
  <c r="Y452"/>
  <c r="AO452"/>
  <c r="AM452" s="1"/>
  <c r="F453"/>
  <c r="O453"/>
  <c r="AH453" s="1"/>
  <c r="AO453"/>
  <c r="F454"/>
  <c r="U454"/>
  <c r="AH454" s="1"/>
  <c r="Y454"/>
  <c r="AO454"/>
  <c r="AM454" s="1"/>
  <c r="F455"/>
  <c r="O455"/>
  <c r="AH455" s="1"/>
  <c r="AO455"/>
  <c r="AM455" s="1"/>
  <c r="F456"/>
  <c r="O456"/>
  <c r="AH456" s="1"/>
  <c r="AO456"/>
  <c r="AM456" s="1"/>
  <c r="F457"/>
  <c r="U457"/>
  <c r="AH457" s="1"/>
  <c r="Y457"/>
  <c r="AO457"/>
  <c r="AM457" s="1"/>
  <c r="F458"/>
  <c r="O458"/>
  <c r="AH458" s="1"/>
  <c r="AO458"/>
  <c r="AM458" s="1"/>
  <c r="F459"/>
  <c r="O459"/>
  <c r="AH459" s="1"/>
  <c r="AO459"/>
  <c r="F460"/>
  <c r="U460"/>
  <c r="AH460" s="1"/>
  <c r="Y460"/>
  <c r="AO460"/>
  <c r="AM460" s="1"/>
  <c r="F461"/>
  <c r="O461"/>
  <c r="AH461" s="1"/>
  <c r="AO461"/>
  <c r="AM461" s="1"/>
  <c r="F462"/>
  <c r="O462"/>
  <c r="AH462" s="1"/>
  <c r="AO462"/>
  <c r="F463"/>
  <c r="U463"/>
  <c r="AH463" s="1"/>
  <c r="Y463"/>
  <c r="AO463"/>
  <c r="AM463" s="1"/>
  <c r="F464"/>
  <c r="O464"/>
  <c r="AH464" s="1"/>
  <c r="AO464"/>
  <c r="AM464" s="1"/>
  <c r="F465"/>
  <c r="O465"/>
  <c r="AH465" s="1"/>
  <c r="AO465"/>
  <c r="F466"/>
  <c r="U466"/>
  <c r="AH466" s="1"/>
  <c r="Y466"/>
  <c r="AO466"/>
  <c r="AM466" s="1"/>
  <c r="F467"/>
  <c r="O467"/>
  <c r="AH467" s="1"/>
  <c r="AO467"/>
  <c r="AM467" s="1"/>
  <c r="F468"/>
  <c r="O468"/>
  <c r="AH468" s="1"/>
  <c r="AO468"/>
  <c r="AM468" s="1"/>
  <c r="F469"/>
  <c r="U469"/>
  <c r="AH469" s="1"/>
  <c r="Y469"/>
  <c r="AO469"/>
  <c r="AM469" s="1"/>
  <c r="F470"/>
  <c r="O470"/>
  <c r="AH470" s="1"/>
  <c r="AO470"/>
  <c r="AM470" s="1"/>
  <c r="F475"/>
  <c r="Q475"/>
  <c r="AJ475" s="1"/>
  <c r="AB475"/>
  <c r="AC475"/>
  <c r="AH475"/>
  <c r="AI475"/>
  <c r="AO475"/>
  <c r="AP475" s="1"/>
  <c r="F476"/>
  <c r="Q476"/>
  <c r="AJ476" s="1"/>
  <c r="AB476"/>
  <c r="AC476"/>
  <c r="AH476"/>
  <c r="AI476"/>
  <c r="AO476"/>
  <c r="AM476" s="1"/>
  <c r="F477"/>
  <c r="Q477"/>
  <c r="AD477" s="1"/>
  <c r="AB477"/>
  <c r="AC477"/>
  <c r="AH477"/>
  <c r="AI477"/>
  <c r="AO477"/>
  <c r="AP477" s="1"/>
  <c r="F478"/>
  <c r="Q478"/>
  <c r="AJ478" s="1"/>
  <c r="AB478"/>
  <c r="AC478"/>
  <c r="AH478"/>
  <c r="AI478"/>
  <c r="AO478"/>
  <c r="AM478" s="1"/>
  <c r="F479"/>
  <c r="Q479"/>
  <c r="AJ479" s="1"/>
  <c r="AB479"/>
  <c r="AC479"/>
  <c r="AH479"/>
  <c r="AI479"/>
  <c r="AO479"/>
  <c r="AP479" s="1"/>
  <c r="F480"/>
  <c r="Q480"/>
  <c r="AJ480" s="1"/>
  <c r="AB480"/>
  <c r="AC480"/>
  <c r="AH480"/>
  <c r="AI480"/>
  <c r="AO480"/>
  <c r="AM480" s="1"/>
  <c r="F481"/>
  <c r="Q481"/>
  <c r="AJ481" s="1"/>
  <c r="AB481"/>
  <c r="AC481"/>
  <c r="AH481"/>
  <c r="AI481"/>
  <c r="AO481"/>
  <c r="AP481" s="1"/>
  <c r="F482"/>
  <c r="Q482"/>
  <c r="AJ482" s="1"/>
  <c r="AB482"/>
  <c r="AC482"/>
  <c r="AH482"/>
  <c r="AI482"/>
  <c r="AO482"/>
  <c r="AM482" s="1"/>
  <c r="F483"/>
  <c r="Q483"/>
  <c r="AB483"/>
  <c r="AC483"/>
  <c r="AH483"/>
  <c r="AI483"/>
  <c r="AO483"/>
  <c r="AP483" s="1"/>
  <c r="F484"/>
  <c r="Q484"/>
  <c r="AJ484" s="1"/>
  <c r="AB484"/>
  <c r="AC484"/>
  <c r="AH484"/>
  <c r="AI484"/>
  <c r="AO484"/>
  <c r="AM484" s="1"/>
  <c r="F485"/>
  <c r="Q485"/>
  <c r="AD485" s="1"/>
  <c r="AB485"/>
  <c r="AC485"/>
  <c r="AH485"/>
  <c r="AI485"/>
  <c r="AO485"/>
  <c r="AP485" s="1"/>
  <c r="F486"/>
  <c r="Q486"/>
  <c r="AJ486" s="1"/>
  <c r="AB486"/>
  <c r="AC486"/>
  <c r="AH486"/>
  <c r="AI486"/>
  <c r="AO486"/>
  <c r="F487"/>
  <c r="Q487"/>
  <c r="AJ487" s="1"/>
  <c r="AB487"/>
  <c r="AC487"/>
  <c r="AH487"/>
  <c r="AI487"/>
  <c r="AO487"/>
  <c r="F488"/>
  <c r="Q488"/>
  <c r="AJ488" s="1"/>
  <c r="AB488"/>
  <c r="AC488"/>
  <c r="AH488"/>
  <c r="AI488"/>
  <c r="AO488"/>
  <c r="AM488" s="1"/>
  <c r="F489"/>
  <c r="Q489"/>
  <c r="AJ489" s="1"/>
  <c r="AB489"/>
  <c r="AC489"/>
  <c r="AH489"/>
  <c r="AI489"/>
  <c r="AO489"/>
  <c r="AP489" s="1"/>
  <c r="F490"/>
  <c r="Q490"/>
  <c r="AJ490" s="1"/>
  <c r="AB490"/>
  <c r="AC490"/>
  <c r="AH490"/>
  <c r="AI490"/>
  <c r="AO490"/>
  <c r="AP490" s="1"/>
  <c r="F491"/>
  <c r="Q491"/>
  <c r="AB491"/>
  <c r="AC491"/>
  <c r="AH491"/>
  <c r="AI491"/>
  <c r="AO491"/>
  <c r="AP491" s="1"/>
  <c r="F492"/>
  <c r="Q492"/>
  <c r="AJ492" s="1"/>
  <c r="AB492"/>
  <c r="AC492"/>
  <c r="AH492"/>
  <c r="AI492"/>
  <c r="AO492"/>
  <c r="AM492" s="1"/>
  <c r="F493"/>
  <c r="Q493"/>
  <c r="AD493" s="1"/>
  <c r="AB493"/>
  <c r="AC493"/>
  <c r="AH493"/>
  <c r="AI493"/>
  <c r="AO493"/>
  <c r="AP493" s="1"/>
  <c r="F494"/>
  <c r="Q494"/>
  <c r="AJ494" s="1"/>
  <c r="AB494"/>
  <c r="AC494"/>
  <c r="AH494"/>
  <c r="AI494"/>
  <c r="AO494"/>
  <c r="AM494" s="1"/>
  <c r="F495"/>
  <c r="Q495"/>
  <c r="AJ495" s="1"/>
  <c r="AB495"/>
  <c r="AC495"/>
  <c r="AH495"/>
  <c r="AI495"/>
  <c r="AO495"/>
  <c r="AP495" s="1"/>
  <c r="F496"/>
  <c r="Q496"/>
  <c r="AJ496" s="1"/>
  <c r="AB496"/>
  <c r="AC496"/>
  <c r="AH496"/>
  <c r="AI496"/>
  <c r="AO496"/>
  <c r="AM496" s="1"/>
  <c r="F497"/>
  <c r="Q497"/>
  <c r="AJ497" s="1"/>
  <c r="AB497"/>
  <c r="AC497"/>
  <c r="AH497"/>
  <c r="AI497"/>
  <c r="AO497"/>
  <c r="AP497" s="1"/>
  <c r="F498"/>
  <c r="Q498"/>
  <c r="AJ498" s="1"/>
  <c r="AB498"/>
  <c r="AC498"/>
  <c r="AH498"/>
  <c r="AI498"/>
  <c r="AO498"/>
  <c r="AP498" s="1"/>
  <c r="P465" l="1"/>
  <c r="AI465" s="1"/>
  <c r="P459"/>
  <c r="AI459" s="1"/>
  <c r="AB452"/>
  <c r="V450"/>
  <c r="P422"/>
  <c r="AI422" s="1"/>
  <c r="P403"/>
  <c r="AI403" s="1"/>
  <c r="P378"/>
  <c r="AI378" s="1"/>
  <c r="AB343"/>
  <c r="AB338"/>
  <c r="P274"/>
  <c r="AI274" s="1"/>
  <c r="P244"/>
  <c r="AI244" s="1"/>
  <c r="AB192"/>
  <c r="AB170"/>
  <c r="AC152"/>
  <c r="AB148"/>
  <c r="P461"/>
  <c r="AI461" s="1"/>
  <c r="V460"/>
  <c r="AI460" s="1"/>
  <c r="P455"/>
  <c r="AI455" s="1"/>
  <c r="V454"/>
  <c r="AI454" s="1"/>
  <c r="P444"/>
  <c r="P440"/>
  <c r="AI440" s="1"/>
  <c r="P436"/>
  <c r="P432"/>
  <c r="AI432" s="1"/>
  <c r="V431"/>
  <c r="AI431" s="1"/>
  <c r="AB425"/>
  <c r="V424"/>
  <c r="AI424" s="1"/>
  <c r="V423"/>
  <c r="AI423" s="1"/>
  <c r="AB411"/>
  <c r="AB404"/>
  <c r="P397"/>
  <c r="AI397" s="1"/>
  <c r="V396"/>
  <c r="AI396" s="1"/>
  <c r="V395"/>
  <c r="AI395" s="1"/>
  <c r="P385"/>
  <c r="AI385" s="1"/>
  <c r="AB379"/>
  <c r="P365"/>
  <c r="AI365" s="1"/>
  <c r="V364"/>
  <c r="AI364" s="1"/>
  <c r="V363"/>
  <c r="AI363" s="1"/>
  <c r="P352"/>
  <c r="AI352" s="1"/>
  <c r="P344"/>
  <c r="AI344" s="1"/>
  <c r="P339"/>
  <c r="AI339" s="1"/>
  <c r="P333"/>
  <c r="AI333" s="1"/>
  <c r="P329"/>
  <c r="AI329" s="1"/>
  <c r="AB324"/>
  <c r="AB320"/>
  <c r="P309"/>
  <c r="P303"/>
  <c r="AI303" s="1"/>
  <c r="AB295"/>
  <c r="AB291"/>
  <c r="AB285"/>
  <c r="AB279"/>
  <c r="AB273"/>
  <c r="P269"/>
  <c r="AI269" s="1"/>
  <c r="AB253"/>
  <c r="AB245"/>
  <c r="AB241"/>
  <c r="P217"/>
  <c r="AI217" s="1"/>
  <c r="AB209"/>
  <c r="AB197"/>
  <c r="P189"/>
  <c r="AI189" s="1"/>
  <c r="AB181"/>
  <c r="AB175"/>
  <c r="AB167"/>
  <c r="AB165"/>
  <c r="AB145"/>
  <c r="P453"/>
  <c r="AI453" s="1"/>
  <c r="P443"/>
  <c r="AI443" s="1"/>
  <c r="AB402"/>
  <c r="P384"/>
  <c r="AI384" s="1"/>
  <c r="P323"/>
  <c r="AI323" s="1"/>
  <c r="P319"/>
  <c r="AI319" s="1"/>
  <c r="AB316"/>
  <c r="AB312"/>
  <c r="AB272"/>
  <c r="P248"/>
  <c r="AI248" s="1"/>
  <c r="P220"/>
  <c r="AI220" s="1"/>
  <c r="AB216"/>
  <c r="AB200"/>
  <c r="V466"/>
  <c r="AI466" s="1"/>
  <c r="P456"/>
  <c r="AI456" s="1"/>
  <c r="AB445"/>
  <c r="AB441"/>
  <c r="AB437"/>
  <c r="AB433"/>
  <c r="AB426"/>
  <c r="AB412"/>
  <c r="AB405"/>
  <c r="AB399"/>
  <c r="V398"/>
  <c r="AI398" s="1"/>
  <c r="AB386"/>
  <c r="AB380"/>
  <c r="P372"/>
  <c r="AI372" s="1"/>
  <c r="AB371"/>
  <c r="V370"/>
  <c r="AI370" s="1"/>
  <c r="V369"/>
  <c r="AI369" s="1"/>
  <c r="V368"/>
  <c r="AI368" s="1"/>
  <c r="P354"/>
  <c r="AI354" s="1"/>
  <c r="V353"/>
  <c r="AI353" s="1"/>
  <c r="V347"/>
  <c r="V346"/>
  <c r="AI346" s="1"/>
  <c r="P341"/>
  <c r="AI341" s="1"/>
  <c r="V340"/>
  <c r="AI340" s="1"/>
  <c r="AB325"/>
  <c r="P321"/>
  <c r="AI321" s="1"/>
  <c r="P310"/>
  <c r="AI310" s="1"/>
  <c r="AB306"/>
  <c r="AB304"/>
  <c r="AB302"/>
  <c r="AB286"/>
  <c r="P260"/>
  <c r="AI260" s="1"/>
  <c r="AB258"/>
  <c r="P242"/>
  <c r="AB238"/>
  <c r="AB236"/>
  <c r="AB234"/>
  <c r="AB226"/>
  <c r="P224"/>
  <c r="AI224" s="1"/>
  <c r="AB222"/>
  <c r="AB210"/>
  <c r="P198"/>
  <c r="AI198" s="1"/>
  <c r="P194"/>
  <c r="AI194" s="1"/>
  <c r="AB182"/>
  <c r="AB178"/>
  <c r="P176"/>
  <c r="AI176" s="1"/>
  <c r="AB162"/>
  <c r="AB156"/>
  <c r="AC150"/>
  <c r="AB144"/>
  <c r="V451"/>
  <c r="AI451" s="1"/>
  <c r="V449"/>
  <c r="AI449" s="1"/>
  <c r="V448"/>
  <c r="AI448" s="1"/>
  <c r="V447"/>
  <c r="AI447" s="1"/>
  <c r="P439"/>
  <c r="AI439" s="1"/>
  <c r="P435"/>
  <c r="AI435" s="1"/>
  <c r="P430"/>
  <c r="AI430" s="1"/>
  <c r="AB421"/>
  <c r="V420"/>
  <c r="AI420" s="1"/>
  <c r="P410"/>
  <c r="AI410" s="1"/>
  <c r="P394"/>
  <c r="AI394" s="1"/>
  <c r="AB393"/>
  <c r="V392"/>
  <c r="AI392" s="1"/>
  <c r="V359"/>
  <c r="AI359" s="1"/>
  <c r="AB358"/>
  <c r="AB351"/>
  <c r="AB308"/>
  <c r="AB292"/>
  <c r="P284"/>
  <c r="AI284" s="1"/>
  <c r="AC264"/>
  <c r="P252"/>
  <c r="AB232"/>
  <c r="AB202"/>
  <c r="AB196"/>
  <c r="P186"/>
  <c r="AI186" s="1"/>
  <c r="AB180"/>
  <c r="AB174"/>
  <c r="P467"/>
  <c r="AI467" s="1"/>
  <c r="P468"/>
  <c r="AI468" s="1"/>
  <c r="P462"/>
  <c r="AI462" s="1"/>
  <c r="P470"/>
  <c r="AI470" s="1"/>
  <c r="V469"/>
  <c r="AI469" s="1"/>
  <c r="P464"/>
  <c r="AI464" s="1"/>
  <c r="AB463"/>
  <c r="P458"/>
  <c r="AI458" s="1"/>
  <c r="V457"/>
  <c r="AI457" s="1"/>
  <c r="P446"/>
  <c r="AI446" s="1"/>
  <c r="P442"/>
  <c r="AI442" s="1"/>
  <c r="P438"/>
  <c r="AI438" s="1"/>
  <c r="P434"/>
  <c r="AI434" s="1"/>
  <c r="P428"/>
  <c r="AI428" s="1"/>
  <c r="V427"/>
  <c r="AI427" s="1"/>
  <c r="P417"/>
  <c r="AI417" s="1"/>
  <c r="AB416"/>
  <c r="V415"/>
  <c r="AI415" s="1"/>
  <c r="P409"/>
  <c r="AI409" s="1"/>
  <c r="P401"/>
  <c r="AI401" s="1"/>
  <c r="P391"/>
  <c r="AI391" s="1"/>
  <c r="V390"/>
  <c r="AI390" s="1"/>
  <c r="V389"/>
  <c r="AI389" s="1"/>
  <c r="P381"/>
  <c r="AI381" s="1"/>
  <c r="P377"/>
  <c r="AI377" s="1"/>
  <c r="V376"/>
  <c r="AI376" s="1"/>
  <c r="V375"/>
  <c r="AI375" s="1"/>
  <c r="P355"/>
  <c r="AI355" s="1"/>
  <c r="P349"/>
  <c r="AI349" s="1"/>
  <c r="P342"/>
  <c r="AI342" s="1"/>
  <c r="AB336"/>
  <c r="V335"/>
  <c r="AI335" s="1"/>
  <c r="V326"/>
  <c r="AI326" s="1"/>
  <c r="P322"/>
  <c r="AI322" s="1"/>
  <c r="AC301"/>
  <c r="P297"/>
  <c r="AI297" s="1"/>
  <c r="P287"/>
  <c r="AB277"/>
  <c r="P261"/>
  <c r="AI261" s="1"/>
  <c r="P247"/>
  <c r="AI247" s="1"/>
  <c r="AB243"/>
  <c r="P239"/>
  <c r="AI239" s="1"/>
  <c r="AB219"/>
  <c r="AB215"/>
  <c r="P213"/>
  <c r="AI213" s="1"/>
  <c r="AB211"/>
  <c r="AB207"/>
  <c r="P205"/>
  <c r="AI205" s="1"/>
  <c r="AB203"/>
  <c r="P201"/>
  <c r="AI201" s="1"/>
  <c r="AB199"/>
  <c r="AB195"/>
  <c r="AB191"/>
  <c r="AB185"/>
  <c r="P179"/>
  <c r="AI179" s="1"/>
  <c r="AB177"/>
  <c r="AB173"/>
  <c r="AB169"/>
  <c r="P163"/>
  <c r="AI163" s="1"/>
  <c r="AB157"/>
  <c r="AB153"/>
  <c r="AB147"/>
  <c r="P141"/>
  <c r="AI141" s="1"/>
  <c r="AB137"/>
  <c r="AC133"/>
  <c r="P118"/>
  <c r="AI118" s="1"/>
  <c r="P127"/>
  <c r="AI127" s="1"/>
  <c r="P123"/>
  <c r="AI123" s="1"/>
  <c r="AB119"/>
  <c r="AB115"/>
  <c r="P139"/>
  <c r="AI139" s="1"/>
  <c r="P135"/>
  <c r="AI135" s="1"/>
  <c r="AB131"/>
  <c r="AC128"/>
  <c r="P124"/>
  <c r="AI124" s="1"/>
  <c r="AB122"/>
  <c r="P125"/>
  <c r="AI125" s="1"/>
  <c r="P102"/>
  <c r="AI102" s="1"/>
  <c r="AB74"/>
  <c r="AB107"/>
  <c r="P114"/>
  <c r="AI114" s="1"/>
  <c r="AB106"/>
  <c r="AC100"/>
  <c r="AB98"/>
  <c r="AB110"/>
  <c r="P108"/>
  <c r="AI108" s="1"/>
  <c r="P96"/>
  <c r="AI96" s="1"/>
  <c r="AB90"/>
  <c r="AB86"/>
  <c r="P82"/>
  <c r="AI82" s="1"/>
  <c r="P77"/>
  <c r="AI77" s="1"/>
  <c r="AC112"/>
  <c r="AB88"/>
  <c r="AB113"/>
  <c r="P111"/>
  <c r="AI111" s="1"/>
  <c r="AB105"/>
  <c r="AB101"/>
  <c r="AB97"/>
  <c r="P87"/>
  <c r="AI87" s="1"/>
  <c r="AB83"/>
  <c r="P78"/>
  <c r="AI78" s="1"/>
  <c r="P73"/>
  <c r="AI73" s="1"/>
  <c r="AB69"/>
  <c r="AB70"/>
  <c r="AB63"/>
  <c r="AB58"/>
  <c r="P24"/>
  <c r="AI24" s="1"/>
  <c r="AH24"/>
  <c r="P59"/>
  <c r="AI59" s="1"/>
  <c r="AB49"/>
  <c r="P45"/>
  <c r="AI45" s="1"/>
  <c r="AB43"/>
  <c r="AC41"/>
  <c r="AB39"/>
  <c r="AC38"/>
  <c r="AB31"/>
  <c r="AB23"/>
  <c r="AH23"/>
  <c r="AC21"/>
  <c r="AI21"/>
  <c r="AC54"/>
  <c r="AB52"/>
  <c r="AB60"/>
  <c r="AB56"/>
  <c r="P50"/>
  <c r="AI50" s="1"/>
  <c r="AB46"/>
  <c r="AC40"/>
  <c r="AC28"/>
  <c r="AI28"/>
  <c r="P26"/>
  <c r="AI26" s="1"/>
  <c r="AH26"/>
  <c r="AC20"/>
  <c r="AI20"/>
  <c r="AB61"/>
  <c r="AB57"/>
  <c r="P51"/>
  <c r="AI51" s="1"/>
  <c r="AC27"/>
  <c r="AI27"/>
  <c r="P19"/>
  <c r="AI19" s="1"/>
  <c r="AH19"/>
  <c r="Q32" i="5"/>
  <c r="Q34"/>
  <c r="AD34" s="1"/>
  <c r="AC66"/>
  <c r="AC53"/>
  <c r="AC46"/>
  <c r="Q46"/>
  <c r="Q59"/>
  <c r="W59"/>
  <c r="AD59" s="1"/>
  <c r="AM276" i="1"/>
  <c r="AN276" s="1"/>
  <c r="V36" i="5"/>
  <c r="AC48"/>
  <c r="V27"/>
  <c r="AC27" s="1"/>
  <c r="AC19"/>
  <c r="AC52"/>
  <c r="U84" i="1"/>
  <c r="AH84" s="1"/>
  <c r="AP90"/>
  <c r="U75"/>
  <c r="AH75" s="1"/>
  <c r="Q152"/>
  <c r="AM443"/>
  <c r="AN443" s="1"/>
  <c r="AM375"/>
  <c r="AN375" s="1"/>
  <c r="P338"/>
  <c r="AI338" s="1"/>
  <c r="P336"/>
  <c r="AB310"/>
  <c r="P70"/>
  <c r="V70" s="1"/>
  <c r="AI70" s="1"/>
  <c r="AB24"/>
  <c r="AB460"/>
  <c r="AM447"/>
  <c r="P445"/>
  <c r="AI445" s="1"/>
  <c r="AB422"/>
  <c r="P380"/>
  <c r="AI380" s="1"/>
  <c r="P379"/>
  <c r="AI379" s="1"/>
  <c r="AB378"/>
  <c r="P292"/>
  <c r="AI292" s="1"/>
  <c r="AP224"/>
  <c r="AB194"/>
  <c r="W41"/>
  <c r="AJ41" s="1"/>
  <c r="U41"/>
  <c r="AH41" s="1"/>
  <c r="W27"/>
  <c r="V358"/>
  <c r="AI358" s="1"/>
  <c r="AB355"/>
  <c r="AB252"/>
  <c r="Q31" i="5"/>
  <c r="AD31" s="1"/>
  <c r="Q35"/>
  <c r="AN45"/>
  <c r="AP102"/>
  <c r="AP87"/>
  <c r="J53" i="2"/>
  <c r="K82"/>
  <c r="J79"/>
  <c r="Q19" i="5"/>
  <c r="AN57"/>
  <c r="W24"/>
  <c r="AD24" s="1"/>
  <c r="AC44"/>
  <c r="AC40"/>
  <c r="Q40"/>
  <c r="Q24"/>
  <c r="AN18"/>
  <c r="AN17"/>
  <c r="Q44"/>
  <c r="V39"/>
  <c r="AC39" s="1"/>
  <c r="Q38"/>
  <c r="AD38" s="1"/>
  <c r="AC57"/>
  <c r="Q57"/>
  <c r="AD57" s="1"/>
  <c r="AN47"/>
  <c r="V29"/>
  <c r="Q29"/>
  <c r="AN48"/>
  <c r="AN37"/>
  <c r="AN28"/>
  <c r="AC45"/>
  <c r="Q45"/>
  <c r="V43"/>
  <c r="Q43"/>
  <c r="AN22"/>
  <c r="AN20"/>
  <c r="AC62"/>
  <c r="Q62"/>
  <c r="AD62" s="1"/>
  <c r="Q41"/>
  <c r="AD41" s="1"/>
  <c r="AN66"/>
  <c r="Q68"/>
  <c r="V68"/>
  <c r="AN61"/>
  <c r="AN60"/>
  <c r="V55"/>
  <c r="Q55"/>
  <c r="AN50"/>
  <c r="AN29"/>
  <c r="AN51"/>
  <c r="V49"/>
  <c r="AN25"/>
  <c r="V26"/>
  <c r="Q26"/>
  <c r="AN44"/>
  <c r="AN42"/>
  <c r="V30"/>
  <c r="Q30"/>
  <c r="AN23"/>
  <c r="V21"/>
  <c r="Q21"/>
  <c r="AN55"/>
  <c r="W60"/>
  <c r="AD60" s="1"/>
  <c r="AC60"/>
  <c r="Q58"/>
  <c r="V58"/>
  <c r="V51"/>
  <c r="AN41"/>
  <c r="AN32"/>
  <c r="AN24"/>
  <c r="AC36"/>
  <c r="W36"/>
  <c r="AD36" s="1"/>
  <c r="W28"/>
  <c r="AD28" s="1"/>
  <c r="AC28"/>
  <c r="AN53"/>
  <c r="Q23"/>
  <c r="V23"/>
  <c r="Q20"/>
  <c r="AD20" s="1"/>
  <c r="AC20"/>
  <c r="AD47"/>
  <c r="AC47"/>
  <c r="Q42"/>
  <c r="AD42" s="1"/>
  <c r="AC42"/>
  <c r="Q33"/>
  <c r="V33"/>
  <c r="AN31"/>
  <c r="AN27"/>
  <c r="AC25"/>
  <c r="Q25"/>
  <c r="AD25" s="1"/>
  <c r="W18"/>
  <c r="AD18" s="1"/>
  <c r="AC18"/>
  <c r="AN68"/>
  <c r="W65"/>
  <c r="AD65" s="1"/>
  <c r="AC65"/>
  <c r="AN52"/>
  <c r="AN19"/>
  <c r="AM475" i="1"/>
  <c r="AM462"/>
  <c r="AN462" s="1"/>
  <c r="AM431"/>
  <c r="AN431" s="1"/>
  <c r="AM245"/>
  <c r="AN245" s="1"/>
  <c r="U212"/>
  <c r="AH212" s="1"/>
  <c r="AM166"/>
  <c r="AN166" s="1"/>
  <c r="AP443"/>
  <c r="AB440"/>
  <c r="AP439"/>
  <c r="AB427"/>
  <c r="V421"/>
  <c r="AI421" s="1"/>
  <c r="V416"/>
  <c r="AI416" s="1"/>
  <c r="P404"/>
  <c r="AI404" s="1"/>
  <c r="AM384"/>
  <c r="AN384" s="1"/>
  <c r="AB242"/>
  <c r="U229"/>
  <c r="AH229" s="1"/>
  <c r="U227"/>
  <c r="AH227" s="1"/>
  <c r="P191"/>
  <c r="AI191" s="1"/>
  <c r="W54"/>
  <c r="AJ54" s="1"/>
  <c r="AM47"/>
  <c r="AN47" s="1"/>
  <c r="P98"/>
  <c r="AI98" s="1"/>
  <c r="P69"/>
  <c r="Q69" s="1"/>
  <c r="AP462"/>
  <c r="AB430"/>
  <c r="AP341"/>
  <c r="P308"/>
  <c r="AI308" s="1"/>
  <c r="AB297"/>
  <c r="U271"/>
  <c r="AH271" s="1"/>
  <c r="U168"/>
  <c r="AH168" s="1"/>
  <c r="AB155"/>
  <c r="P119"/>
  <c r="AI119" s="1"/>
  <c r="U54"/>
  <c r="AH54" s="1"/>
  <c r="W427"/>
  <c r="AJ427" s="1"/>
  <c r="AC427"/>
  <c r="AB462"/>
  <c r="AB443"/>
  <c r="P425"/>
  <c r="AI425" s="1"/>
  <c r="AM389"/>
  <c r="AN389" s="1"/>
  <c r="AB384"/>
  <c r="AM311"/>
  <c r="AM260"/>
  <c r="AM131"/>
  <c r="W128"/>
  <c r="AJ128" s="1"/>
  <c r="AM59"/>
  <c r="AN59" s="1"/>
  <c r="AM87"/>
  <c r="AN87" s="1"/>
  <c r="U85"/>
  <c r="AH85" s="1"/>
  <c r="AM70"/>
  <c r="U65"/>
  <c r="AH65" s="1"/>
  <c r="AP375"/>
  <c r="AM342"/>
  <c r="P279"/>
  <c r="AI279" s="1"/>
  <c r="AP272"/>
  <c r="AP271"/>
  <c r="Q264"/>
  <c r="AB261"/>
  <c r="AP260"/>
  <c r="U255"/>
  <c r="AH255" s="1"/>
  <c r="AM251"/>
  <c r="AM231"/>
  <c r="AN231" s="1"/>
  <c r="AB217"/>
  <c r="P202"/>
  <c r="Q202" s="1"/>
  <c r="P200"/>
  <c r="Q200" s="1"/>
  <c r="P177"/>
  <c r="Q177" s="1"/>
  <c r="AB176"/>
  <c r="P147"/>
  <c r="AI147" s="1"/>
  <c r="U109"/>
  <c r="AH109" s="1"/>
  <c r="AM491"/>
  <c r="AM397"/>
  <c r="AM341"/>
  <c r="AN341" s="1"/>
  <c r="AB340"/>
  <c r="U293"/>
  <c r="AH293" s="1"/>
  <c r="U237"/>
  <c r="AH237" s="1"/>
  <c r="AM236"/>
  <c r="AN236" s="1"/>
  <c r="P181"/>
  <c r="AI181" s="1"/>
  <c r="P167"/>
  <c r="Q167" s="1"/>
  <c r="U134"/>
  <c r="AH134" s="1"/>
  <c r="Q128"/>
  <c r="AM92"/>
  <c r="AN92" s="1"/>
  <c r="AP87"/>
  <c r="AP82"/>
  <c r="AB78"/>
  <c r="AN43"/>
  <c r="AB415"/>
  <c r="AM403"/>
  <c r="AN403" s="1"/>
  <c r="AB395"/>
  <c r="AB389"/>
  <c r="AB385"/>
  <c r="W301"/>
  <c r="AJ301" s="1"/>
  <c r="U225"/>
  <c r="AH225" s="1"/>
  <c r="U214"/>
  <c r="AH214" s="1"/>
  <c r="AM193"/>
  <c r="AP59"/>
  <c r="AP47"/>
  <c r="P46"/>
  <c r="AI46" s="1"/>
  <c r="AB114"/>
  <c r="P105"/>
  <c r="AI105" s="1"/>
  <c r="U100"/>
  <c r="AH100" s="1"/>
  <c r="U44"/>
  <c r="AH44" s="1"/>
  <c r="P39"/>
  <c r="AI39" s="1"/>
  <c r="U37"/>
  <c r="AH37" s="1"/>
  <c r="AM29"/>
  <c r="P23"/>
  <c r="Q23" s="1"/>
  <c r="W100"/>
  <c r="AJ100" s="1"/>
  <c r="AM453"/>
  <c r="AN453" s="1"/>
  <c r="AB450"/>
  <c r="AB447"/>
  <c r="AB444"/>
  <c r="AB376"/>
  <c r="AB353"/>
  <c r="AM346"/>
  <c r="AB342"/>
  <c r="W264"/>
  <c r="AJ264" s="1"/>
  <c r="AB466"/>
  <c r="V463"/>
  <c r="AI463" s="1"/>
  <c r="AB457"/>
  <c r="AP448"/>
  <c r="P437"/>
  <c r="AI437" s="1"/>
  <c r="AB436"/>
  <c r="P433"/>
  <c r="AI433" s="1"/>
  <c r="AB432"/>
  <c r="P411"/>
  <c r="AI411" s="1"/>
  <c r="AB403"/>
  <c r="AB390"/>
  <c r="AP389"/>
  <c r="AB372"/>
  <c r="AB368"/>
  <c r="AB364"/>
  <c r="AB359"/>
  <c r="P351"/>
  <c r="AI351" s="1"/>
  <c r="AB303"/>
  <c r="U301"/>
  <c r="AH301" s="1"/>
  <c r="AM281"/>
  <c r="AB269"/>
  <c r="U264"/>
  <c r="AH264" s="1"/>
  <c r="AP236"/>
  <c r="AM229"/>
  <c r="AN229" s="1"/>
  <c r="AP225"/>
  <c r="U223"/>
  <c r="AH223" s="1"/>
  <c r="AB201"/>
  <c r="P165"/>
  <c r="AI165" s="1"/>
  <c r="AP155"/>
  <c r="AC135"/>
  <c r="AB124"/>
  <c r="AB123"/>
  <c r="U53"/>
  <c r="AH53" s="1"/>
  <c r="U104"/>
  <c r="AH104" s="1"/>
  <c r="U28"/>
  <c r="AB468"/>
  <c r="P441"/>
  <c r="AI441" s="1"/>
  <c r="AB439"/>
  <c r="AB435"/>
  <c r="P426"/>
  <c r="AI426" s="1"/>
  <c r="AP403"/>
  <c r="V393"/>
  <c r="AI393" s="1"/>
  <c r="AP381"/>
  <c r="AP353"/>
  <c r="AB319"/>
  <c r="P285"/>
  <c r="AI285" s="1"/>
  <c r="AB239"/>
  <c r="P222"/>
  <c r="AI222" s="1"/>
  <c r="P203"/>
  <c r="AI203" s="1"/>
  <c r="AP201"/>
  <c r="AP193"/>
  <c r="AB189"/>
  <c r="P173"/>
  <c r="AI173" s="1"/>
  <c r="P52"/>
  <c r="AI52" s="1"/>
  <c r="AB51"/>
  <c r="AB108"/>
  <c r="Q100"/>
  <c r="AB19"/>
  <c r="AP484"/>
  <c r="AM479"/>
  <c r="AM435"/>
  <c r="AN435" s="1"/>
  <c r="AP431"/>
  <c r="AP384"/>
  <c r="AM359"/>
  <c r="AP339"/>
  <c r="AM318"/>
  <c r="AM296"/>
  <c r="AM290"/>
  <c r="AM237"/>
  <c r="AP198"/>
  <c r="AM190"/>
  <c r="AN190" s="1"/>
  <c r="AP187"/>
  <c r="AP179"/>
  <c r="AM172"/>
  <c r="AP168"/>
  <c r="AM154"/>
  <c r="AP124"/>
  <c r="AM56"/>
  <c r="AN56" s="1"/>
  <c r="AM50"/>
  <c r="AN50" s="1"/>
  <c r="AM111"/>
  <c r="AM81"/>
  <c r="AM74"/>
  <c r="AM30"/>
  <c r="AP492"/>
  <c r="AP435"/>
  <c r="AP358"/>
  <c r="AP323"/>
  <c r="AP305"/>
  <c r="AP293"/>
  <c r="AP281"/>
  <c r="AP237"/>
  <c r="AP221"/>
  <c r="AP190"/>
  <c r="AP480"/>
  <c r="AP464"/>
  <c r="AP417"/>
  <c r="AP377"/>
  <c r="AP365"/>
  <c r="AP318"/>
  <c r="AP296"/>
  <c r="AP139"/>
  <c r="AP154"/>
  <c r="AP150"/>
  <c r="AP129"/>
  <c r="AP121"/>
  <c r="AP50"/>
  <c r="AP111"/>
  <c r="AP77"/>
  <c r="AP72"/>
  <c r="AP42"/>
  <c r="AM25"/>
  <c r="AD479"/>
  <c r="AJ485"/>
  <c r="AD475"/>
  <c r="AN494"/>
  <c r="AM495"/>
  <c r="AN495" s="1"/>
  <c r="AP487"/>
  <c r="AD487"/>
  <c r="AD495"/>
  <c r="AM498"/>
  <c r="AP494"/>
  <c r="AJ493"/>
  <c r="AM487"/>
  <c r="AM486"/>
  <c r="AP486"/>
  <c r="W469"/>
  <c r="AJ469" s="1"/>
  <c r="AC469"/>
  <c r="AN424"/>
  <c r="AN378"/>
  <c r="AJ491"/>
  <c r="AD491"/>
  <c r="AM490"/>
  <c r="AJ483"/>
  <c r="AD483"/>
  <c r="W457"/>
  <c r="AJ457" s="1"/>
  <c r="AC457"/>
  <c r="AC355"/>
  <c r="Q355"/>
  <c r="AJ355" s="1"/>
  <c r="AN278"/>
  <c r="AM306"/>
  <c r="AN306" s="1"/>
  <c r="AM303"/>
  <c r="P302"/>
  <c r="Q302" s="1"/>
  <c r="AM294"/>
  <c r="P291"/>
  <c r="AM289"/>
  <c r="AM288"/>
  <c r="AN288" s="1"/>
  <c r="AM283"/>
  <c r="AN283" s="1"/>
  <c r="AP278"/>
  <c r="P273"/>
  <c r="P258"/>
  <c r="AM247"/>
  <c r="AP244"/>
  <c r="AB240"/>
  <c r="P240"/>
  <c r="AI240" s="1"/>
  <c r="P230"/>
  <c r="AI230" s="1"/>
  <c r="AB230"/>
  <c r="AN23"/>
  <c r="AB469"/>
  <c r="AM465"/>
  <c r="AN465" s="1"/>
  <c r="AB423"/>
  <c r="AP354"/>
  <c r="AM354"/>
  <c r="AM331"/>
  <c r="AN331" s="1"/>
  <c r="AM322"/>
  <c r="AM320"/>
  <c r="AN320" s="1"/>
  <c r="AB284"/>
  <c r="AP283"/>
  <c r="U281"/>
  <c r="AH281" s="1"/>
  <c r="AB248"/>
  <c r="AP247"/>
  <c r="AN176"/>
  <c r="AM483"/>
  <c r="AN483" s="1"/>
  <c r="AP476"/>
  <c r="AP458"/>
  <c r="AB454"/>
  <c r="AP453"/>
  <c r="AM451"/>
  <c r="P412"/>
  <c r="AI412" s="1"/>
  <c r="AM410"/>
  <c r="AN410" s="1"/>
  <c r="AP409"/>
  <c r="V402"/>
  <c r="AI402" s="1"/>
  <c r="P399"/>
  <c r="AI399" s="1"/>
  <c r="AM394"/>
  <c r="AN394" s="1"/>
  <c r="AP393"/>
  <c r="P386"/>
  <c r="AI386" s="1"/>
  <c r="AP369"/>
  <c r="AP363"/>
  <c r="AM363"/>
  <c r="AB354"/>
  <c r="AM349"/>
  <c r="AM335"/>
  <c r="AN335" s="1"/>
  <c r="AM327"/>
  <c r="AP322"/>
  <c r="P320"/>
  <c r="AI320" s="1"/>
  <c r="AM309"/>
  <c r="AN309" s="1"/>
  <c r="AM305"/>
  <c r="AP303"/>
  <c r="Q301"/>
  <c r="AM282"/>
  <c r="AN282" s="1"/>
  <c r="AP275"/>
  <c r="U270"/>
  <c r="AH270" s="1"/>
  <c r="U266"/>
  <c r="AH266" s="1"/>
  <c r="AP263"/>
  <c r="AM257"/>
  <c r="AP252"/>
  <c r="AB244"/>
  <c r="AM235"/>
  <c r="AP235"/>
  <c r="P235"/>
  <c r="Q235" s="1"/>
  <c r="U235"/>
  <c r="AH235" s="1"/>
  <c r="AN104"/>
  <c r="AN69"/>
  <c r="AJ477"/>
  <c r="AP465"/>
  <c r="AB456"/>
  <c r="AP452"/>
  <c r="AP424"/>
  <c r="AB410"/>
  <c r="P405"/>
  <c r="AI405" s="1"/>
  <c r="AP402"/>
  <c r="AB394"/>
  <c r="AP378"/>
  <c r="V371"/>
  <c r="AI371" s="1"/>
  <c r="AB349"/>
  <c r="AB346"/>
  <c r="AP344"/>
  <c r="AP340"/>
  <c r="AB335"/>
  <c r="AB323"/>
  <c r="AM242"/>
  <c r="AN242" s="1"/>
  <c r="AP242"/>
  <c r="AN108"/>
  <c r="AB224"/>
  <c r="AP223"/>
  <c r="AM223"/>
  <c r="AB213"/>
  <c r="AM211"/>
  <c r="AN211" s="1"/>
  <c r="AP208"/>
  <c r="AM208"/>
  <c r="AB205"/>
  <c r="AP204"/>
  <c r="AB139"/>
  <c r="AP138"/>
  <c r="AM138"/>
  <c r="U183"/>
  <c r="AH183" s="1"/>
  <c r="AP169"/>
  <c r="U160"/>
  <c r="AH160" s="1"/>
  <c r="U38"/>
  <c r="AH38" s="1"/>
  <c r="AB26"/>
  <c r="AM233"/>
  <c r="AB220"/>
  <c r="P215"/>
  <c r="AI215" s="1"/>
  <c r="AP213"/>
  <c r="U204"/>
  <c r="AH204" s="1"/>
  <c r="AB198"/>
  <c r="AP194"/>
  <c r="U188"/>
  <c r="AH188" s="1"/>
  <c r="AM187"/>
  <c r="AN187" s="1"/>
  <c r="AB186"/>
  <c r="AM180"/>
  <c r="AN180" s="1"/>
  <c r="P170"/>
  <c r="AI170" s="1"/>
  <c r="AM164"/>
  <c r="AN164" s="1"/>
  <c r="AB163"/>
  <c r="AM155"/>
  <c r="AN155" s="1"/>
  <c r="U151"/>
  <c r="AH151" s="1"/>
  <c r="AM150"/>
  <c r="AN150" s="1"/>
  <c r="AM146"/>
  <c r="AM133"/>
  <c r="AN133" s="1"/>
  <c r="AN122"/>
  <c r="AM55"/>
  <c r="AN55" s="1"/>
  <c r="AM53"/>
  <c r="AN53" s="1"/>
  <c r="AB50"/>
  <c r="W112"/>
  <c r="AJ112" s="1"/>
  <c r="AP108"/>
  <c r="P106"/>
  <c r="AI106" s="1"/>
  <c r="AP104"/>
  <c r="AP99"/>
  <c r="P97"/>
  <c r="AI97" s="1"/>
  <c r="AB96"/>
  <c r="AB73"/>
  <c r="AM64"/>
  <c r="P63"/>
  <c r="AI63" s="1"/>
  <c r="P43"/>
  <c r="Q43" s="1"/>
  <c r="U40"/>
  <c r="AH40" s="1"/>
  <c r="P31"/>
  <c r="AI31" s="1"/>
  <c r="AP23"/>
  <c r="Q20"/>
  <c r="U116"/>
  <c r="AH116" s="1"/>
  <c r="U48"/>
  <c r="AH48" s="1"/>
  <c r="AB45"/>
  <c r="U112"/>
  <c r="AH112" s="1"/>
  <c r="V93"/>
  <c r="AI93" s="1"/>
  <c r="AB82"/>
  <c r="AM199"/>
  <c r="AN199" s="1"/>
  <c r="AB179"/>
  <c r="AP176"/>
  <c r="U158"/>
  <c r="AH158" s="1"/>
  <c r="P156"/>
  <c r="AI156" s="1"/>
  <c r="U150"/>
  <c r="AH150" s="1"/>
  <c r="AP144"/>
  <c r="AM137"/>
  <c r="AB135"/>
  <c r="W133"/>
  <c r="AJ133" s="1"/>
  <c r="AN129"/>
  <c r="U128"/>
  <c r="AH128" s="1"/>
  <c r="AB125"/>
  <c r="AP123"/>
  <c r="AM62"/>
  <c r="AN62" s="1"/>
  <c r="AM60"/>
  <c r="AN60" s="1"/>
  <c r="AP58"/>
  <c r="AP55"/>
  <c r="U55"/>
  <c r="AH55" s="1"/>
  <c r="AP53"/>
  <c r="AP110"/>
  <c r="V109"/>
  <c r="AI109" s="1"/>
  <c r="AM94"/>
  <c r="AN94" s="1"/>
  <c r="AM88"/>
  <c r="AN88" s="1"/>
  <c r="AP86"/>
  <c r="V85"/>
  <c r="AI85" s="1"/>
  <c r="AP73"/>
  <c r="AB71"/>
  <c r="AP69"/>
  <c r="W38"/>
  <c r="AJ38" s="1"/>
  <c r="W20"/>
  <c r="J129" i="2"/>
  <c r="K94"/>
  <c r="J69"/>
  <c r="J113"/>
  <c r="K110"/>
  <c r="L110" s="1"/>
  <c r="K90"/>
  <c r="K77"/>
  <c r="L26"/>
  <c r="K102"/>
  <c r="L102" s="1"/>
  <c r="J26"/>
  <c r="K37"/>
  <c r="J121"/>
  <c r="K98"/>
  <c r="J61"/>
  <c r="K33"/>
  <c r="K25"/>
  <c r="L22"/>
  <c r="J151"/>
  <c r="K106"/>
  <c r="L106" s="1"/>
  <c r="K45"/>
  <c r="L45" s="1"/>
  <c r="J29"/>
  <c r="AN496" i="1"/>
  <c r="W454"/>
  <c r="AJ454" s="1"/>
  <c r="AC454"/>
  <c r="AN430"/>
  <c r="AN415"/>
  <c r="AC460"/>
  <c r="W460"/>
  <c r="AJ460" s="1"/>
  <c r="AC397"/>
  <c r="Q397"/>
  <c r="AJ397" s="1"/>
  <c r="AN372"/>
  <c r="W369"/>
  <c r="AJ369" s="1"/>
  <c r="AC369"/>
  <c r="AN456"/>
  <c r="AN492"/>
  <c r="AN488"/>
  <c r="AN468"/>
  <c r="W448"/>
  <c r="AJ448" s="1"/>
  <c r="AC448"/>
  <c r="AN422"/>
  <c r="AP316"/>
  <c r="AM316"/>
  <c r="AM497"/>
  <c r="AD497"/>
  <c r="AM489"/>
  <c r="AN489" s="1"/>
  <c r="AD489"/>
  <c r="AM481"/>
  <c r="AD481"/>
  <c r="AP478"/>
  <c r="AB465"/>
  <c r="AP461"/>
  <c r="AB453"/>
  <c r="V452"/>
  <c r="AI452" s="1"/>
  <c r="AM449"/>
  <c r="AB448"/>
  <c r="AP446"/>
  <c r="AP442"/>
  <c r="Q440"/>
  <c r="AJ440" s="1"/>
  <c r="AP438"/>
  <c r="AP434"/>
  <c r="Q432"/>
  <c r="AJ432" s="1"/>
  <c r="AM420"/>
  <c r="AM398"/>
  <c r="AB397"/>
  <c r="AM370"/>
  <c r="AB369"/>
  <c r="AM350"/>
  <c r="AM348"/>
  <c r="AP348"/>
  <c r="W340"/>
  <c r="AJ340" s="1"/>
  <c r="AC340"/>
  <c r="AB332"/>
  <c r="P332"/>
  <c r="AI332" s="1"/>
  <c r="P331"/>
  <c r="AI331" s="1"/>
  <c r="AB331"/>
  <c r="AM230"/>
  <c r="AP230"/>
  <c r="P330"/>
  <c r="AI330" s="1"/>
  <c r="AB330"/>
  <c r="AM326"/>
  <c r="AP326"/>
  <c r="AM319"/>
  <c r="P300"/>
  <c r="AI300" s="1"/>
  <c r="AB300"/>
  <c r="AB262"/>
  <c r="P262"/>
  <c r="AI262" s="1"/>
  <c r="Q261"/>
  <c r="AJ261" s="1"/>
  <c r="AB228"/>
  <c r="P228"/>
  <c r="AI228" s="1"/>
  <c r="AP488"/>
  <c r="AP459"/>
  <c r="AM459"/>
  <c r="AB449"/>
  <c r="AB431"/>
  <c r="AB424"/>
  <c r="AB420"/>
  <c r="AM411"/>
  <c r="AM404"/>
  <c r="AB398"/>
  <c r="AP396"/>
  <c r="AM396"/>
  <c r="AM392"/>
  <c r="AB375"/>
  <c r="AB370"/>
  <c r="AB363"/>
  <c r="W353"/>
  <c r="AJ353" s="1"/>
  <c r="AM334"/>
  <c r="AP334"/>
  <c r="AB328"/>
  <c r="P328"/>
  <c r="AI328" s="1"/>
  <c r="P327"/>
  <c r="AI327" s="1"/>
  <c r="AB327"/>
  <c r="AB311"/>
  <c r="P311"/>
  <c r="AI311" s="1"/>
  <c r="AB289"/>
  <c r="P289"/>
  <c r="AI289" s="1"/>
  <c r="P275"/>
  <c r="AI275" s="1"/>
  <c r="AB275"/>
  <c r="AM239"/>
  <c r="AP239"/>
  <c r="AP355"/>
  <c r="AM355"/>
  <c r="AM310"/>
  <c r="AP310"/>
  <c r="AB307"/>
  <c r="P307"/>
  <c r="AI307" s="1"/>
  <c r="AP496"/>
  <c r="AM493"/>
  <c r="AM485"/>
  <c r="AN485" s="1"/>
  <c r="AP482"/>
  <c r="AM477"/>
  <c r="AN477" s="1"/>
  <c r="AP470"/>
  <c r="AP468"/>
  <c r="AP467"/>
  <c r="AB459"/>
  <c r="AP456"/>
  <c r="AP455"/>
  <c r="AB451"/>
  <c r="AP450"/>
  <c r="AM444"/>
  <c r="AM440"/>
  <c r="AM436"/>
  <c r="AM432"/>
  <c r="AP430"/>
  <c r="AP428"/>
  <c r="AM425"/>
  <c r="AP422"/>
  <c r="AP421"/>
  <c r="AP415"/>
  <c r="AP401"/>
  <c r="AB396"/>
  <c r="AB392"/>
  <c r="AP391"/>
  <c r="AM385"/>
  <c r="AM379"/>
  <c r="AP372"/>
  <c r="AP371"/>
  <c r="AP368"/>
  <c r="AM368"/>
  <c r="AB360"/>
  <c r="P360"/>
  <c r="AI360" s="1"/>
  <c r="AP352"/>
  <c r="V350"/>
  <c r="AI350" s="1"/>
  <c r="AB350"/>
  <c r="AC349"/>
  <c r="P348"/>
  <c r="AI348" s="1"/>
  <c r="AB348"/>
  <c r="AB347"/>
  <c r="P334"/>
  <c r="AI334" s="1"/>
  <c r="AB334"/>
  <c r="AM330"/>
  <c r="AP330"/>
  <c r="AC323"/>
  <c r="Q323"/>
  <c r="AJ323" s="1"/>
  <c r="P315"/>
  <c r="V315" s="1"/>
  <c r="AI315" s="1"/>
  <c r="U315"/>
  <c r="AH315" s="1"/>
  <c r="AP291"/>
  <c r="AP285"/>
  <c r="AM285"/>
  <c r="AN285" s="1"/>
  <c r="AP270"/>
  <c r="AM270"/>
  <c r="P221"/>
  <c r="AI221" s="1"/>
  <c r="AB221"/>
  <c r="AP217"/>
  <c r="AM217"/>
  <c r="AN217" s="1"/>
  <c r="AN168"/>
  <c r="AP51"/>
  <c r="AM51"/>
  <c r="AN51" s="1"/>
  <c r="AM300"/>
  <c r="AM297"/>
  <c r="AN297" s="1"/>
  <c r="AM287"/>
  <c r="AC284"/>
  <c r="AM279"/>
  <c r="AN279" s="1"/>
  <c r="V270"/>
  <c r="AI270" s="1"/>
  <c r="Q270"/>
  <c r="AP266"/>
  <c r="AM266"/>
  <c r="AN266" s="1"/>
  <c r="AN259"/>
  <c r="AP255"/>
  <c r="AM255"/>
  <c r="AN255" s="1"/>
  <c r="AB249"/>
  <c r="P249"/>
  <c r="AI249" s="1"/>
  <c r="AC248"/>
  <c r="AC205"/>
  <c r="Q205"/>
  <c r="AJ205" s="1"/>
  <c r="AM189"/>
  <c r="AP189"/>
  <c r="P187"/>
  <c r="AI187" s="1"/>
  <c r="AB187"/>
  <c r="AP183"/>
  <c r="AM183"/>
  <c r="AN183" s="1"/>
  <c r="AP141"/>
  <c r="AM141"/>
  <c r="AN141" s="1"/>
  <c r="P140"/>
  <c r="AI140" s="1"/>
  <c r="AB140"/>
  <c r="AP116"/>
  <c r="AM116"/>
  <c r="P95"/>
  <c r="U95"/>
  <c r="AH95" s="1"/>
  <c r="AP347"/>
  <c r="P343"/>
  <c r="AI343" s="1"/>
  <c r="AB341"/>
  <c r="AM336"/>
  <c r="AP333"/>
  <c r="AP329"/>
  <c r="P325"/>
  <c r="AI325" s="1"/>
  <c r="AB321"/>
  <c r="P316"/>
  <c r="AI316" s="1"/>
  <c r="P306"/>
  <c r="AI306" s="1"/>
  <c r="P304"/>
  <c r="Q303"/>
  <c r="AJ303" s="1"/>
  <c r="AM302"/>
  <c r="AB298"/>
  <c r="P298"/>
  <c r="AI298" s="1"/>
  <c r="AB294"/>
  <c r="P294"/>
  <c r="AI294" s="1"/>
  <c r="AM293"/>
  <c r="AP288"/>
  <c r="P288"/>
  <c r="AI288" s="1"/>
  <c r="AB288"/>
  <c r="P280"/>
  <c r="U280"/>
  <c r="AH280" s="1"/>
  <c r="AB276"/>
  <c r="P276"/>
  <c r="AI276" s="1"/>
  <c r="AM275"/>
  <c r="AP261"/>
  <c r="AM261"/>
  <c r="P257"/>
  <c r="AI257" s="1"/>
  <c r="AB257"/>
  <c r="P233"/>
  <c r="AI233" s="1"/>
  <c r="AB233"/>
  <c r="P231"/>
  <c r="AI231" s="1"/>
  <c r="AB231"/>
  <c r="AP227"/>
  <c r="AM227"/>
  <c r="AN227" s="1"/>
  <c r="AM220"/>
  <c r="AP220"/>
  <c r="AB218"/>
  <c r="P218"/>
  <c r="Q214"/>
  <c r="V214"/>
  <c r="AI214" s="1"/>
  <c r="Q212"/>
  <c r="V212"/>
  <c r="AI212" s="1"/>
  <c r="P208"/>
  <c r="AI208" s="1"/>
  <c r="AB208"/>
  <c r="AM206"/>
  <c r="AP206"/>
  <c r="P206"/>
  <c r="V206" s="1"/>
  <c r="AI206" s="1"/>
  <c r="U206"/>
  <c r="AH206" s="1"/>
  <c r="P193"/>
  <c r="AI193" s="1"/>
  <c r="AB193"/>
  <c r="U146"/>
  <c r="AH146" s="1"/>
  <c r="P146"/>
  <c r="Q146" s="1"/>
  <c r="V48"/>
  <c r="AI48" s="1"/>
  <c r="Q48"/>
  <c r="AM101"/>
  <c r="AN101" s="1"/>
  <c r="AP101"/>
  <c r="AP75"/>
  <c r="AM75"/>
  <c r="AN75" s="1"/>
  <c r="AP66"/>
  <c r="AM66"/>
  <c r="AB326"/>
  <c r="AM323"/>
  <c r="U318"/>
  <c r="AH318" s="1"/>
  <c r="P305"/>
  <c r="AI305" s="1"/>
  <c r="AB305"/>
  <c r="AB299"/>
  <c r="P299"/>
  <c r="AI299" s="1"/>
  <c r="AC297"/>
  <c r="Q297"/>
  <c r="AJ297" s="1"/>
  <c r="P296"/>
  <c r="AI296" s="1"/>
  <c r="AB296"/>
  <c r="AB282"/>
  <c r="P282"/>
  <c r="AI282" s="1"/>
  <c r="P278"/>
  <c r="AI278" s="1"/>
  <c r="AB278"/>
  <c r="AM274"/>
  <c r="AM269"/>
  <c r="AP269"/>
  <c r="AB267"/>
  <c r="P267"/>
  <c r="AI267" s="1"/>
  <c r="P256"/>
  <c r="Q256" s="1"/>
  <c r="U256"/>
  <c r="AH256" s="1"/>
  <c r="AN254"/>
  <c r="P251"/>
  <c r="AI251" s="1"/>
  <c r="AB251"/>
  <c r="AP248"/>
  <c r="AM248"/>
  <c r="AP205"/>
  <c r="AM205"/>
  <c r="AN205" s="1"/>
  <c r="AN204"/>
  <c r="P138"/>
  <c r="AI138" s="1"/>
  <c r="AB138"/>
  <c r="P190"/>
  <c r="AI190" s="1"/>
  <c r="AB190"/>
  <c r="AM186"/>
  <c r="AP186"/>
  <c r="AB184"/>
  <c r="P184"/>
  <c r="AI184" s="1"/>
  <c r="P164"/>
  <c r="AI164" s="1"/>
  <c r="AB164"/>
  <c r="AP160"/>
  <c r="AM160"/>
  <c r="AN160" s="1"/>
  <c r="AP158"/>
  <c r="AM158"/>
  <c r="AN158" s="1"/>
  <c r="Q134"/>
  <c r="V134"/>
  <c r="AI134" s="1"/>
  <c r="P132"/>
  <c r="AI132" s="1"/>
  <c r="AB132"/>
  <c r="P130"/>
  <c r="AI130" s="1"/>
  <c r="AB130"/>
  <c r="AP284"/>
  <c r="P272"/>
  <c r="AI272" s="1"/>
  <c r="AB260"/>
  <c r="P253"/>
  <c r="AI253" s="1"/>
  <c r="AB247"/>
  <c r="P245"/>
  <c r="AI245" s="1"/>
  <c r="P243"/>
  <c r="AI243" s="1"/>
  <c r="P236"/>
  <c r="AI236" s="1"/>
  <c r="P234"/>
  <c r="AI234" s="1"/>
  <c r="P211"/>
  <c r="AI211" s="1"/>
  <c r="P209"/>
  <c r="AI209" s="1"/>
  <c r="P199"/>
  <c r="AI199" s="1"/>
  <c r="P196"/>
  <c r="AI196" s="1"/>
  <c r="P195"/>
  <c r="P180"/>
  <c r="AI180" s="1"/>
  <c r="P174"/>
  <c r="AI174" s="1"/>
  <c r="AM173"/>
  <c r="AN173" s="1"/>
  <c r="P149"/>
  <c r="AI149" s="1"/>
  <c r="AB149"/>
  <c r="AP142"/>
  <c r="AM142"/>
  <c r="AN142" s="1"/>
  <c r="P136"/>
  <c r="AI136" s="1"/>
  <c r="AB136"/>
  <c r="AM127"/>
  <c r="AN127" s="1"/>
  <c r="AP127"/>
  <c r="P121"/>
  <c r="Q121" s="1"/>
  <c r="U121"/>
  <c r="AH121" s="1"/>
  <c r="Q54"/>
  <c r="AM49"/>
  <c r="AP49"/>
  <c r="AP45"/>
  <c r="AM45"/>
  <c r="AN45" s="1"/>
  <c r="Q112"/>
  <c r="P103"/>
  <c r="U103"/>
  <c r="AH103" s="1"/>
  <c r="AM96"/>
  <c r="AP96"/>
  <c r="P80"/>
  <c r="U80"/>
  <c r="AH80" s="1"/>
  <c r="AM163"/>
  <c r="AP163"/>
  <c r="AB161"/>
  <c r="P161"/>
  <c r="AI161" s="1"/>
  <c r="P159"/>
  <c r="U159"/>
  <c r="AH159" s="1"/>
  <c r="P154"/>
  <c r="AI154" s="1"/>
  <c r="AB154"/>
  <c r="P142"/>
  <c r="AI142" s="1"/>
  <c r="AB142"/>
  <c r="P117"/>
  <c r="U117"/>
  <c r="AH117" s="1"/>
  <c r="AC51"/>
  <c r="AN99"/>
  <c r="P91"/>
  <c r="AI91" s="1"/>
  <c r="AB91"/>
  <c r="AN250"/>
  <c r="V188"/>
  <c r="AI188" s="1"/>
  <c r="P172"/>
  <c r="AI172" s="1"/>
  <c r="AB172"/>
  <c r="AB143"/>
  <c r="P143"/>
  <c r="AI143" s="1"/>
  <c r="AM135"/>
  <c r="AP135"/>
  <c r="AM130"/>
  <c r="AP130"/>
  <c r="U129"/>
  <c r="AH129" s="1"/>
  <c r="P129"/>
  <c r="Q129" s="1"/>
  <c r="AM118"/>
  <c r="AP118"/>
  <c r="AC45"/>
  <c r="Q45"/>
  <c r="AJ45" s="1"/>
  <c r="AN114"/>
  <c r="AM113"/>
  <c r="AP113"/>
  <c r="P94"/>
  <c r="Q94" s="1"/>
  <c r="U94"/>
  <c r="AH94" s="1"/>
  <c r="P66"/>
  <c r="U66"/>
  <c r="AH66" s="1"/>
  <c r="P169"/>
  <c r="AI169" s="1"/>
  <c r="U166"/>
  <c r="AH166" s="1"/>
  <c r="Q155"/>
  <c r="W152"/>
  <c r="AJ152" s="1"/>
  <c r="P145"/>
  <c r="AB127"/>
  <c r="P122"/>
  <c r="AB118"/>
  <c r="P115"/>
  <c r="AI115" s="1"/>
  <c r="U62"/>
  <c r="AH62" s="1"/>
  <c r="AP61"/>
  <c r="P61"/>
  <c r="P60"/>
  <c r="AI60" s="1"/>
  <c r="AB59"/>
  <c r="P57"/>
  <c r="AI57" s="1"/>
  <c r="P56"/>
  <c r="AI56" s="1"/>
  <c r="AB111"/>
  <c r="AP107"/>
  <c r="AB102"/>
  <c r="AP97"/>
  <c r="AM95"/>
  <c r="AN95" s="1"/>
  <c r="AP95"/>
  <c r="AP91"/>
  <c r="AB79"/>
  <c r="P79"/>
  <c r="AI79" s="1"/>
  <c r="AP68"/>
  <c r="AM68"/>
  <c r="AN68" s="1"/>
  <c r="AM34"/>
  <c r="AP34"/>
  <c r="P33"/>
  <c r="AI33" s="1"/>
  <c r="AB33"/>
  <c r="AM93"/>
  <c r="AN93" s="1"/>
  <c r="AP93"/>
  <c r="P76"/>
  <c r="U76"/>
  <c r="AH76" s="1"/>
  <c r="P67"/>
  <c r="AI67" s="1"/>
  <c r="AB67"/>
  <c r="V36"/>
  <c r="AI36" s="1"/>
  <c r="Q36"/>
  <c r="P30"/>
  <c r="U30"/>
  <c r="AH30" s="1"/>
  <c r="AP22"/>
  <c r="AM22"/>
  <c r="V151"/>
  <c r="AI151" s="1"/>
  <c r="W150"/>
  <c r="AJ150" s="1"/>
  <c r="AN120"/>
  <c r="U47"/>
  <c r="AH47" s="1"/>
  <c r="AP114"/>
  <c r="AM105"/>
  <c r="AN105" s="1"/>
  <c r="AM102"/>
  <c r="AP102"/>
  <c r="P99"/>
  <c r="V99" s="1"/>
  <c r="AI99" s="1"/>
  <c r="U99"/>
  <c r="AH99" s="1"/>
  <c r="U93"/>
  <c r="AH93" s="1"/>
  <c r="AB92"/>
  <c r="P92"/>
  <c r="AI92" s="1"/>
  <c r="AM91"/>
  <c r="AB89"/>
  <c r="P89"/>
  <c r="AI89" s="1"/>
  <c r="AP78"/>
  <c r="AM78"/>
  <c r="AN78" s="1"/>
  <c r="AN77"/>
  <c r="AN38"/>
  <c r="P35"/>
  <c r="U35"/>
  <c r="AH35" s="1"/>
  <c r="P88"/>
  <c r="AI88" s="1"/>
  <c r="AB87"/>
  <c r="AP84"/>
  <c r="P83"/>
  <c r="AI83" s="1"/>
  <c r="U81"/>
  <c r="AH81" s="1"/>
  <c r="AB77"/>
  <c r="P74"/>
  <c r="AI74" s="1"/>
  <c r="U72"/>
  <c r="AH72" s="1"/>
  <c r="P71"/>
  <c r="AI71" s="1"/>
  <c r="AM65"/>
  <c r="AP43"/>
  <c r="AM32"/>
  <c r="U27"/>
  <c r="Q21"/>
  <c r="AM71"/>
  <c r="AM44"/>
  <c r="V44"/>
  <c r="AI44" s="1"/>
  <c r="W40"/>
  <c r="AJ40" s="1"/>
  <c r="AP38"/>
  <c r="AM36"/>
  <c r="W28"/>
  <c r="W21"/>
  <c r="J147" i="2"/>
  <c r="J125"/>
  <c r="J108"/>
  <c r="J104"/>
  <c r="J100"/>
  <c r="J96"/>
  <c r="J92"/>
  <c r="J88"/>
  <c r="J86"/>
  <c r="J84"/>
  <c r="K41"/>
  <c r="L41" s="1"/>
  <c r="J143"/>
  <c r="K79"/>
  <c r="J65"/>
  <c r="J49"/>
  <c r="J41"/>
  <c r="J37"/>
  <c r="J33"/>
  <c r="J139"/>
  <c r="J117"/>
  <c r="J25"/>
  <c r="J73"/>
  <c r="J57"/>
  <c r="J45"/>
  <c r="L28"/>
  <c r="L18"/>
  <c r="J149"/>
  <c r="J141"/>
  <c r="J127"/>
  <c r="J119"/>
  <c r="K109"/>
  <c r="K108"/>
  <c r="K105"/>
  <c r="K104"/>
  <c r="K101"/>
  <c r="K100"/>
  <c r="K97"/>
  <c r="K96"/>
  <c r="K93"/>
  <c r="K92"/>
  <c r="K89"/>
  <c r="K88"/>
  <c r="K84"/>
  <c r="L84" s="1"/>
  <c r="K73"/>
  <c r="L73" s="1"/>
  <c r="K69"/>
  <c r="L69" s="1"/>
  <c r="K65"/>
  <c r="L65" s="1"/>
  <c r="K61"/>
  <c r="K57"/>
  <c r="L57" s="1"/>
  <c r="K53"/>
  <c r="L53" s="1"/>
  <c r="K49"/>
  <c r="L49" s="1"/>
  <c r="L20"/>
  <c r="K19"/>
  <c r="L19" s="1"/>
  <c r="J152"/>
  <c r="J145"/>
  <c r="J131"/>
  <c r="J123"/>
  <c r="J115"/>
  <c r="L98"/>
  <c r="L94"/>
  <c r="L86"/>
  <c r="K75"/>
  <c r="L75" s="1"/>
  <c r="K71"/>
  <c r="K67"/>
  <c r="L67" s="1"/>
  <c r="K63"/>
  <c r="L63" s="1"/>
  <c r="K59"/>
  <c r="L59" s="1"/>
  <c r="K55"/>
  <c r="K51"/>
  <c r="L51" s="1"/>
  <c r="K47"/>
  <c r="L47" s="1"/>
  <c r="K43"/>
  <c r="L43" s="1"/>
  <c r="K39"/>
  <c r="K35"/>
  <c r="L35" s="1"/>
  <c r="K31"/>
  <c r="L31" s="1"/>
  <c r="K27"/>
  <c r="L27" s="1"/>
  <c r="J20"/>
  <c r="J19"/>
  <c r="J18"/>
  <c r="J28"/>
  <c r="J27"/>
  <c r="J21"/>
  <c r="AN358" i="1"/>
  <c r="AN482"/>
  <c r="AN470"/>
  <c r="AN467"/>
  <c r="AN463"/>
  <c r="Q459"/>
  <c r="AJ459" s="1"/>
  <c r="Q458"/>
  <c r="AJ458" s="1"/>
  <c r="AN455"/>
  <c r="AN450"/>
  <c r="AC449"/>
  <c r="AN428"/>
  <c r="AC424"/>
  <c r="W424"/>
  <c r="AJ424" s="1"/>
  <c r="AN421"/>
  <c r="Q417"/>
  <c r="AJ417" s="1"/>
  <c r="AC417"/>
  <c r="AN412"/>
  <c r="AN405"/>
  <c r="AN401"/>
  <c r="AN391"/>
  <c r="AN376"/>
  <c r="AN371"/>
  <c r="AC370"/>
  <c r="AC359"/>
  <c r="W359"/>
  <c r="AJ359" s="1"/>
  <c r="AN344"/>
  <c r="AN340"/>
  <c r="AN332"/>
  <c r="AN328"/>
  <c r="AN315"/>
  <c r="Q283"/>
  <c r="V283"/>
  <c r="AI283" s="1"/>
  <c r="AN480"/>
  <c r="AN466"/>
  <c r="AN458"/>
  <c r="AN454"/>
  <c r="Q442"/>
  <c r="AJ442" s="1"/>
  <c r="AC442"/>
  <c r="AN427"/>
  <c r="AN417"/>
  <c r="AN399"/>
  <c r="AN390"/>
  <c r="AC378"/>
  <c r="Q378"/>
  <c r="AJ378" s="1"/>
  <c r="Q365"/>
  <c r="AJ365" s="1"/>
  <c r="AC365"/>
  <c r="AN353"/>
  <c r="Q352"/>
  <c r="AJ352" s="1"/>
  <c r="AC352"/>
  <c r="AN339"/>
  <c r="AN484"/>
  <c r="AN476"/>
  <c r="Q470"/>
  <c r="AJ470" s="1"/>
  <c r="AC470"/>
  <c r="AC467"/>
  <c r="Q467"/>
  <c r="AJ467" s="1"/>
  <c r="AN464"/>
  <c r="AN460"/>
  <c r="AC456"/>
  <c r="Q456"/>
  <c r="AJ456" s="1"/>
  <c r="Q455"/>
  <c r="AJ455" s="1"/>
  <c r="AC455"/>
  <c r="AN452"/>
  <c r="AN445"/>
  <c r="AN441"/>
  <c r="AN437"/>
  <c r="AN433"/>
  <c r="AC430"/>
  <c r="Q430"/>
  <c r="AJ430" s="1"/>
  <c r="AN426"/>
  <c r="AC422"/>
  <c r="Q422"/>
  <c r="AJ422" s="1"/>
  <c r="AN409"/>
  <c r="AN402"/>
  <c r="Q401"/>
  <c r="AJ401" s="1"/>
  <c r="AC401"/>
  <c r="AC396"/>
  <c r="AN393"/>
  <c r="AN386"/>
  <c r="AN380"/>
  <c r="AN377"/>
  <c r="AN364"/>
  <c r="AC363"/>
  <c r="AN351"/>
  <c r="AN347"/>
  <c r="AC346"/>
  <c r="W346"/>
  <c r="AJ346" s="1"/>
  <c r="AC344"/>
  <c r="AC335"/>
  <c r="W335"/>
  <c r="AJ335" s="1"/>
  <c r="AN333"/>
  <c r="AN329"/>
  <c r="AC321"/>
  <c r="AN469"/>
  <c r="AC462"/>
  <c r="Q462"/>
  <c r="AJ462" s="1"/>
  <c r="AN448"/>
  <c r="AC443"/>
  <c r="Q443"/>
  <c r="AJ443" s="1"/>
  <c r="Q434"/>
  <c r="AJ434" s="1"/>
  <c r="AC434"/>
  <c r="AN395"/>
  <c r="W389"/>
  <c r="AJ389" s="1"/>
  <c r="Q381"/>
  <c r="AJ381" s="1"/>
  <c r="AC381"/>
  <c r="AN369"/>
  <c r="AN360"/>
  <c r="AN343"/>
  <c r="AN478"/>
  <c r="AC465"/>
  <c r="Q465"/>
  <c r="AJ465" s="1"/>
  <c r="AN461"/>
  <c r="AN457"/>
  <c r="AN446"/>
  <c r="AN442"/>
  <c r="AN438"/>
  <c r="AN434"/>
  <c r="AN423"/>
  <c r="AN416"/>
  <c r="AC410"/>
  <c r="AC409"/>
  <c r="AC403"/>
  <c r="AC394"/>
  <c r="Q394"/>
  <c r="AJ394" s="1"/>
  <c r="AN381"/>
  <c r="AN365"/>
  <c r="AN352"/>
  <c r="AN338"/>
  <c r="Q333"/>
  <c r="AJ333" s="1"/>
  <c r="AC333"/>
  <c r="Q329"/>
  <c r="AJ329" s="1"/>
  <c r="AC329"/>
  <c r="Q290"/>
  <c r="V290"/>
  <c r="AI290" s="1"/>
  <c r="Q271"/>
  <c r="V271"/>
  <c r="AI271" s="1"/>
  <c r="AC326"/>
  <c r="W326"/>
  <c r="AJ326" s="1"/>
  <c r="Q318"/>
  <c r="V318"/>
  <c r="AI318" s="1"/>
  <c r="AM321"/>
  <c r="AM304"/>
  <c r="AP304"/>
  <c r="AM299"/>
  <c r="AP299"/>
  <c r="AB268"/>
  <c r="P268"/>
  <c r="AI268" s="1"/>
  <c r="AB265"/>
  <c r="P265"/>
  <c r="AI265" s="1"/>
  <c r="V255"/>
  <c r="AI255" s="1"/>
  <c r="Q255"/>
  <c r="Q247"/>
  <c r="AJ247" s="1"/>
  <c r="AC247"/>
  <c r="Q244"/>
  <c r="AJ244" s="1"/>
  <c r="AC244"/>
  <c r="AN238"/>
  <c r="Q223"/>
  <c r="V223"/>
  <c r="AI223" s="1"/>
  <c r="AN219"/>
  <c r="Q198"/>
  <c r="AJ198" s="1"/>
  <c r="AN188"/>
  <c r="AN185"/>
  <c r="Q179"/>
  <c r="AJ179" s="1"/>
  <c r="AN171"/>
  <c r="AN159"/>
  <c r="AN157"/>
  <c r="AB470"/>
  <c r="AB467"/>
  <c r="AB464"/>
  <c r="AB461"/>
  <c r="AB458"/>
  <c r="AB455"/>
  <c r="AB446"/>
  <c r="AB442"/>
  <c r="AB438"/>
  <c r="AB434"/>
  <c r="AB428"/>
  <c r="AB417"/>
  <c r="AB409"/>
  <c r="AB401"/>
  <c r="AB391"/>
  <c r="AB381"/>
  <c r="AB377"/>
  <c r="AB365"/>
  <c r="AB352"/>
  <c r="AB344"/>
  <c r="AB339"/>
  <c r="AB333"/>
  <c r="AB329"/>
  <c r="AM308"/>
  <c r="AP308"/>
  <c r="AM301"/>
  <c r="AM298"/>
  <c r="AM292"/>
  <c r="AP292"/>
  <c r="U290"/>
  <c r="AH290" s="1"/>
  <c r="U283"/>
  <c r="AH283" s="1"/>
  <c r="AM280"/>
  <c r="AP280"/>
  <c r="Q263"/>
  <c r="V263"/>
  <c r="AI263" s="1"/>
  <c r="AB259"/>
  <c r="P259"/>
  <c r="AI259" s="1"/>
  <c r="AB254"/>
  <c r="P254"/>
  <c r="AI254" s="1"/>
  <c r="AB250"/>
  <c r="P250"/>
  <c r="AI250" s="1"/>
  <c r="AB246"/>
  <c r="P246"/>
  <c r="AI246" s="1"/>
  <c r="AN226"/>
  <c r="AN216"/>
  <c r="AN182"/>
  <c r="AC176"/>
  <c r="AD498"/>
  <c r="AD496"/>
  <c r="AD494"/>
  <c r="AD492"/>
  <c r="AD490"/>
  <c r="AD488"/>
  <c r="AD486"/>
  <c r="AD484"/>
  <c r="AD482"/>
  <c r="AD480"/>
  <c r="AD478"/>
  <c r="AD476"/>
  <c r="AP469"/>
  <c r="AP466"/>
  <c r="AP463"/>
  <c r="AP460"/>
  <c r="AP457"/>
  <c r="AP454"/>
  <c r="AP445"/>
  <c r="AP441"/>
  <c r="AP437"/>
  <c r="AP433"/>
  <c r="AP427"/>
  <c r="AP426"/>
  <c r="AP423"/>
  <c r="AP416"/>
  <c r="AP412"/>
  <c r="AP405"/>
  <c r="AP399"/>
  <c r="AP395"/>
  <c r="AP390"/>
  <c r="AP386"/>
  <c r="AP380"/>
  <c r="AP376"/>
  <c r="AP364"/>
  <c r="AP360"/>
  <c r="AP351"/>
  <c r="AP343"/>
  <c r="AP338"/>
  <c r="AP332"/>
  <c r="AP328"/>
  <c r="AM325"/>
  <c r="AM324"/>
  <c r="P324"/>
  <c r="AI324" s="1"/>
  <c r="Q319"/>
  <c r="AJ319" s="1"/>
  <c r="AM312"/>
  <c r="P312"/>
  <c r="AI312" s="1"/>
  <c r="AB309"/>
  <c r="AM307"/>
  <c r="AM291"/>
  <c r="AM286"/>
  <c r="AP286"/>
  <c r="P286"/>
  <c r="AI286" s="1"/>
  <c r="AC274"/>
  <c r="AM273"/>
  <c r="AP273"/>
  <c r="AN268"/>
  <c r="AP267"/>
  <c r="AM267"/>
  <c r="AN265"/>
  <c r="AP264"/>
  <c r="AM264"/>
  <c r="AN256"/>
  <c r="Q237"/>
  <c r="V237"/>
  <c r="AI237" s="1"/>
  <c r="V229"/>
  <c r="AI229" s="1"/>
  <c r="Q229"/>
  <c r="Q220"/>
  <c r="AJ220" s="1"/>
  <c r="AC220"/>
  <c r="AN214"/>
  <c r="AN212"/>
  <c r="AN210"/>
  <c r="Q204"/>
  <c r="V204"/>
  <c r="AI204" s="1"/>
  <c r="AN202"/>
  <c r="AN200"/>
  <c r="AN197"/>
  <c r="Q189"/>
  <c r="AJ189" s="1"/>
  <c r="AN178"/>
  <c r="Q168"/>
  <c r="V168"/>
  <c r="AI168" s="1"/>
  <c r="V160"/>
  <c r="AI160" s="1"/>
  <c r="Q160"/>
  <c r="V158"/>
  <c r="AI158" s="1"/>
  <c r="Q158"/>
  <c r="AN153"/>
  <c r="AB322"/>
  <c r="AP321"/>
  <c r="AP319"/>
  <c r="AP315"/>
  <c r="AM295"/>
  <c r="AP295"/>
  <c r="P295"/>
  <c r="AI295" s="1"/>
  <c r="V293"/>
  <c r="AI293" s="1"/>
  <c r="Q293"/>
  <c r="AB287"/>
  <c r="V281"/>
  <c r="AI281" s="1"/>
  <c r="Q281"/>
  <c r="AM277"/>
  <c r="AP277"/>
  <c r="P277"/>
  <c r="AI277" s="1"/>
  <c r="AB274"/>
  <c r="V266"/>
  <c r="AI266" s="1"/>
  <c r="Q266"/>
  <c r="U263"/>
  <c r="AH263" s="1"/>
  <c r="AP262"/>
  <c r="AM262"/>
  <c r="AP258"/>
  <c r="AM258"/>
  <c r="AP253"/>
  <c r="AM253"/>
  <c r="AN252"/>
  <c r="AP249"/>
  <c r="AM249"/>
  <c r="AN246"/>
  <c r="AN241"/>
  <c r="AN232"/>
  <c r="V227"/>
  <c r="AI227" s="1"/>
  <c r="Q227"/>
  <c r="Q225"/>
  <c r="V225"/>
  <c r="AI225" s="1"/>
  <c r="AN207"/>
  <c r="AN195"/>
  <c r="AN192"/>
  <c r="V183"/>
  <c r="AI183" s="1"/>
  <c r="Q183"/>
  <c r="AN175"/>
  <c r="Q166"/>
  <c r="V166"/>
  <c r="AI166" s="1"/>
  <c r="AN162"/>
  <c r="AN136"/>
  <c r="AM243"/>
  <c r="P241"/>
  <c r="AI241" s="1"/>
  <c r="AM240"/>
  <c r="P238"/>
  <c r="AI238" s="1"/>
  <c r="AM234"/>
  <c r="P232"/>
  <c r="AI232" s="1"/>
  <c r="AM228"/>
  <c r="P226"/>
  <c r="AI226" s="1"/>
  <c r="AM222"/>
  <c r="P219"/>
  <c r="AI219" s="1"/>
  <c r="AM218"/>
  <c r="P216"/>
  <c r="AI216" s="1"/>
  <c r="AM215"/>
  <c r="P210"/>
  <c r="AI210" s="1"/>
  <c r="AM209"/>
  <c r="P207"/>
  <c r="AI207" s="1"/>
  <c r="AM203"/>
  <c r="P197"/>
  <c r="AI197" s="1"/>
  <c r="AM196"/>
  <c r="P192"/>
  <c r="AI192" s="1"/>
  <c r="AM191"/>
  <c r="P185"/>
  <c r="AI185" s="1"/>
  <c r="AM184"/>
  <c r="P182"/>
  <c r="AI182" s="1"/>
  <c r="AM181"/>
  <c r="P178"/>
  <c r="AI178" s="1"/>
  <c r="AM177"/>
  <c r="P175"/>
  <c r="AI175" s="1"/>
  <c r="AM174"/>
  <c r="P171"/>
  <c r="AM170"/>
  <c r="AM167"/>
  <c r="AM165"/>
  <c r="P162"/>
  <c r="AI162" s="1"/>
  <c r="AM161"/>
  <c r="P157"/>
  <c r="AI157" s="1"/>
  <c r="AM156"/>
  <c r="P153"/>
  <c r="AI153" s="1"/>
  <c r="AM152"/>
  <c r="P144"/>
  <c r="Q141"/>
  <c r="AJ141" s="1"/>
  <c r="AM140"/>
  <c r="P137"/>
  <c r="AI137" s="1"/>
  <c r="Q133"/>
  <c r="AM132"/>
  <c r="P131"/>
  <c r="AI131" s="1"/>
  <c r="AN124"/>
  <c r="AN76"/>
  <c r="AM151"/>
  <c r="P126"/>
  <c r="AI126" s="1"/>
  <c r="AB126"/>
  <c r="AC123"/>
  <c r="Q123"/>
  <c r="AJ123" s="1"/>
  <c r="AN121"/>
  <c r="AM119"/>
  <c r="AP119"/>
  <c r="AN58"/>
  <c r="Q55"/>
  <c r="V55"/>
  <c r="AI55" s="1"/>
  <c r="Q53"/>
  <c r="V53"/>
  <c r="AI53" s="1"/>
  <c r="Q47"/>
  <c r="V47"/>
  <c r="AI47" s="1"/>
  <c r="AN110"/>
  <c r="AN90"/>
  <c r="AN86"/>
  <c r="AP268"/>
  <c r="AP265"/>
  <c r="AP259"/>
  <c r="AP256"/>
  <c r="AP254"/>
  <c r="AP250"/>
  <c r="AP246"/>
  <c r="AP241"/>
  <c r="AP238"/>
  <c r="AP232"/>
  <c r="AP226"/>
  <c r="AP219"/>
  <c r="AP216"/>
  <c r="AP214"/>
  <c r="AP212"/>
  <c r="AP210"/>
  <c r="AP207"/>
  <c r="AP202"/>
  <c r="AP200"/>
  <c r="AP197"/>
  <c r="AP195"/>
  <c r="AP192"/>
  <c r="AP188"/>
  <c r="AP185"/>
  <c r="AP182"/>
  <c r="AP178"/>
  <c r="AP175"/>
  <c r="AP171"/>
  <c r="AP162"/>
  <c r="AP159"/>
  <c r="AP157"/>
  <c r="AP153"/>
  <c r="AP147"/>
  <c r="AM147"/>
  <c r="AM143"/>
  <c r="AM134"/>
  <c r="U133"/>
  <c r="AH133" s="1"/>
  <c r="AM128"/>
  <c r="Q116"/>
  <c r="V116"/>
  <c r="AI116" s="1"/>
  <c r="AN61"/>
  <c r="AN107"/>
  <c r="Q104"/>
  <c r="V104"/>
  <c r="AI104" s="1"/>
  <c r="Q84"/>
  <c r="V84"/>
  <c r="AI84" s="1"/>
  <c r="V75"/>
  <c r="AI75" s="1"/>
  <c r="Q75"/>
  <c r="U152"/>
  <c r="AH152" s="1"/>
  <c r="Q150"/>
  <c r="AM149"/>
  <c r="AM148"/>
  <c r="P148"/>
  <c r="AI148" s="1"/>
  <c r="AM145"/>
  <c r="AB141"/>
  <c r="AP140"/>
  <c r="AP136"/>
  <c r="AP132"/>
  <c r="AN126"/>
  <c r="AM125"/>
  <c r="AP125"/>
  <c r="P120"/>
  <c r="AI120" s="1"/>
  <c r="AB120"/>
  <c r="V62"/>
  <c r="AI62" s="1"/>
  <c r="Q62"/>
  <c r="Q81"/>
  <c r="V81"/>
  <c r="AI81" s="1"/>
  <c r="Q72"/>
  <c r="V72"/>
  <c r="AI72" s="1"/>
  <c r="AP126"/>
  <c r="AP122"/>
  <c r="AP120"/>
  <c r="AM117"/>
  <c r="AM115"/>
  <c r="P58"/>
  <c r="AI58" s="1"/>
  <c r="AM57"/>
  <c r="AM54"/>
  <c r="AM52"/>
  <c r="P49"/>
  <c r="AI49" s="1"/>
  <c r="AM48"/>
  <c r="AM46"/>
  <c r="P113"/>
  <c r="AI113" s="1"/>
  <c r="AM112"/>
  <c r="P110"/>
  <c r="AI110" s="1"/>
  <c r="AM109"/>
  <c r="P107"/>
  <c r="AI107" s="1"/>
  <c r="AM106"/>
  <c r="AM103"/>
  <c r="P101"/>
  <c r="AI101" s="1"/>
  <c r="AM100"/>
  <c r="AM98"/>
  <c r="P90"/>
  <c r="AI90" s="1"/>
  <c r="AM89"/>
  <c r="P86"/>
  <c r="AI86" s="1"/>
  <c r="AM85"/>
  <c r="AM83"/>
  <c r="AM80"/>
  <c r="AM79"/>
  <c r="AN42"/>
  <c r="AB42"/>
  <c r="P42"/>
  <c r="AI42" s="1"/>
  <c r="P29"/>
  <c r="AI29" s="1"/>
  <c r="AB29"/>
  <c r="P25"/>
  <c r="AI25" s="1"/>
  <c r="AB25"/>
  <c r="K236" i="2"/>
  <c r="K232"/>
  <c r="K228"/>
  <c r="K224"/>
  <c r="K220"/>
  <c r="K216"/>
  <c r="K212"/>
  <c r="K208"/>
  <c r="K204"/>
  <c r="K200"/>
  <c r="K196"/>
  <c r="K192"/>
  <c r="K188"/>
  <c r="K184"/>
  <c r="K180"/>
  <c r="K177"/>
  <c r="K173"/>
  <c r="K169"/>
  <c r="K165"/>
  <c r="K161"/>
  <c r="K155"/>
  <c r="J154"/>
  <c r="K154"/>
  <c r="J153"/>
  <c r="K153"/>
  <c r="J150"/>
  <c r="K150"/>
  <c r="J148"/>
  <c r="K148"/>
  <c r="J146"/>
  <c r="K146"/>
  <c r="J144"/>
  <c r="K144"/>
  <c r="J142"/>
  <c r="K142"/>
  <c r="J140"/>
  <c r="K140"/>
  <c r="J132"/>
  <c r="K132"/>
  <c r="J130"/>
  <c r="K130"/>
  <c r="J128"/>
  <c r="K128"/>
  <c r="J126"/>
  <c r="K126"/>
  <c r="J124"/>
  <c r="K124"/>
  <c r="J122"/>
  <c r="K122"/>
  <c r="J120"/>
  <c r="K120"/>
  <c r="J118"/>
  <c r="K118"/>
  <c r="J116"/>
  <c r="K116"/>
  <c r="J114"/>
  <c r="K114"/>
  <c r="J112"/>
  <c r="K112"/>
  <c r="AM35" i="1"/>
  <c r="AM33"/>
  <c r="AM31"/>
  <c r="AM21"/>
  <c r="AM20"/>
  <c r="AM19"/>
  <c r="Q19"/>
  <c r="K237" i="2"/>
  <c r="K233"/>
  <c r="K229"/>
  <c r="K225"/>
  <c r="K221"/>
  <c r="K217"/>
  <c r="K213"/>
  <c r="K209"/>
  <c r="K205"/>
  <c r="K201"/>
  <c r="K197"/>
  <c r="K193"/>
  <c r="K189"/>
  <c r="K185"/>
  <c r="K181"/>
  <c r="K178"/>
  <c r="K174"/>
  <c r="K170"/>
  <c r="K166"/>
  <c r="K162"/>
  <c r="K156"/>
  <c r="AP76" i="1"/>
  <c r="AN72"/>
  <c r="AM67"/>
  <c r="V65"/>
  <c r="AI65" s="1"/>
  <c r="AM63"/>
  <c r="AB34"/>
  <c r="P34"/>
  <c r="AI34" s="1"/>
  <c r="P32"/>
  <c r="AI32" s="1"/>
  <c r="AB32"/>
  <c r="P22"/>
  <c r="AI22" s="1"/>
  <c r="AB22"/>
  <c r="K238" i="2"/>
  <c r="K234"/>
  <c r="K230"/>
  <c r="K226"/>
  <c r="K222"/>
  <c r="K218"/>
  <c r="K214"/>
  <c r="K210"/>
  <c r="K206"/>
  <c r="K202"/>
  <c r="K198"/>
  <c r="K194"/>
  <c r="K190"/>
  <c r="K186"/>
  <c r="K182"/>
  <c r="K175"/>
  <c r="K171"/>
  <c r="K167"/>
  <c r="K163"/>
  <c r="K159"/>
  <c r="K157"/>
  <c r="L152"/>
  <c r="L151"/>
  <c r="L149"/>
  <c r="L147"/>
  <c r="L145"/>
  <c r="L143"/>
  <c r="L141"/>
  <c r="L139"/>
  <c r="L131"/>
  <c r="L129"/>
  <c r="L127"/>
  <c r="L125"/>
  <c r="L123"/>
  <c r="L121"/>
  <c r="L119"/>
  <c r="L117"/>
  <c r="L115"/>
  <c r="L113"/>
  <c r="P68" i="1"/>
  <c r="AI68" s="1"/>
  <c r="AB68"/>
  <c r="AB64"/>
  <c r="P64"/>
  <c r="AI64" s="1"/>
  <c r="AM41"/>
  <c r="Q41"/>
  <c r="AM40"/>
  <c r="Q40"/>
  <c r="AM39"/>
  <c r="Q38"/>
  <c r="AM37"/>
  <c r="V37"/>
  <c r="AI37" s="1"/>
  <c r="U36"/>
  <c r="AH36" s="1"/>
  <c r="AM28"/>
  <c r="Q28"/>
  <c r="AM27"/>
  <c r="Q27"/>
  <c r="AM26"/>
  <c r="AM24"/>
  <c r="U21"/>
  <c r="U20"/>
  <c r="J236" i="2"/>
  <c r="K235"/>
  <c r="J232"/>
  <c r="K231"/>
  <c r="J228"/>
  <c r="K227"/>
  <c r="J224"/>
  <c r="K223"/>
  <c r="J220"/>
  <c r="K219"/>
  <c r="J216"/>
  <c r="K215"/>
  <c r="J212"/>
  <c r="K211"/>
  <c r="J208"/>
  <c r="K207"/>
  <c r="J204"/>
  <c r="K203"/>
  <c r="J200"/>
  <c r="K199"/>
  <c r="J196"/>
  <c r="K195"/>
  <c r="J192"/>
  <c r="K191"/>
  <c r="J188"/>
  <c r="K187"/>
  <c r="J184"/>
  <c r="K183"/>
  <c r="J180"/>
  <c r="K179"/>
  <c r="J177"/>
  <c r="K176"/>
  <c r="J173"/>
  <c r="K172"/>
  <c r="J169"/>
  <c r="K168"/>
  <c r="J165"/>
  <c r="K164"/>
  <c r="J161"/>
  <c r="K160"/>
  <c r="K158"/>
  <c r="J155"/>
  <c r="L37"/>
  <c r="J23"/>
  <c r="K23"/>
  <c r="J85"/>
  <c r="K85"/>
  <c r="J83"/>
  <c r="K83"/>
  <c r="J81"/>
  <c r="K81"/>
  <c r="J80"/>
  <c r="K80"/>
  <c r="J78"/>
  <c r="K78"/>
  <c r="J76"/>
  <c r="K76"/>
  <c r="L33"/>
  <c r="K111"/>
  <c r="K107"/>
  <c r="K103"/>
  <c r="K99"/>
  <c r="K95"/>
  <c r="K91"/>
  <c r="K87"/>
  <c r="L82"/>
  <c r="L77"/>
  <c r="K24"/>
  <c r="J24"/>
  <c r="K74"/>
  <c r="K72"/>
  <c r="K70"/>
  <c r="K68"/>
  <c r="K66"/>
  <c r="K64"/>
  <c r="K62"/>
  <c r="K60"/>
  <c r="K58"/>
  <c r="K56"/>
  <c r="K54"/>
  <c r="K52"/>
  <c r="K50"/>
  <c r="K48"/>
  <c r="K46"/>
  <c r="K44"/>
  <c r="K42"/>
  <c r="K40"/>
  <c r="K38"/>
  <c r="K36"/>
  <c r="K34"/>
  <c r="K32"/>
  <c r="K30"/>
  <c r="K29"/>
  <c r="J22"/>
  <c r="K21"/>
  <c r="AC269" i="1" l="1"/>
  <c r="AC420"/>
  <c r="AC415"/>
  <c r="AC461"/>
  <c r="AC390"/>
  <c r="Q342"/>
  <c r="AJ342" s="1"/>
  <c r="AC395"/>
  <c r="Q384"/>
  <c r="AJ384" s="1"/>
  <c r="AC217"/>
  <c r="W376"/>
  <c r="AJ376" s="1"/>
  <c r="AC450"/>
  <c r="AI450"/>
  <c r="Q336"/>
  <c r="AJ336" s="1"/>
  <c r="AI336"/>
  <c r="Q269"/>
  <c r="AJ269" s="1"/>
  <c r="AC201"/>
  <c r="Q461"/>
  <c r="AJ461" s="1"/>
  <c r="W392"/>
  <c r="AJ392" s="1"/>
  <c r="Q439"/>
  <c r="AJ439" s="1"/>
  <c r="AC431"/>
  <c r="AC384"/>
  <c r="Q224"/>
  <c r="AJ224" s="1"/>
  <c r="Q218"/>
  <c r="AJ218" s="1"/>
  <c r="AI218"/>
  <c r="Q310"/>
  <c r="AJ310" s="1"/>
  <c r="AC376"/>
  <c r="W395"/>
  <c r="AJ395" s="1"/>
  <c r="AC287"/>
  <c r="AI287"/>
  <c r="Q242"/>
  <c r="AJ242" s="1"/>
  <c r="AI242"/>
  <c r="AC392"/>
  <c r="W451"/>
  <c r="AJ451" s="1"/>
  <c r="AC439"/>
  <c r="AC339"/>
  <c r="Q354"/>
  <c r="AJ354" s="1"/>
  <c r="Q322"/>
  <c r="AJ322" s="1"/>
  <c r="W364"/>
  <c r="AJ364" s="1"/>
  <c r="AC347"/>
  <c r="AI347"/>
  <c r="Q436"/>
  <c r="AJ436" s="1"/>
  <c r="AI436"/>
  <c r="Q252"/>
  <c r="AJ252" s="1"/>
  <c r="AI252"/>
  <c r="Q444"/>
  <c r="AJ444" s="1"/>
  <c r="AI444"/>
  <c r="AC108"/>
  <c r="Q108"/>
  <c r="AJ108" s="1"/>
  <c r="Q118"/>
  <c r="AJ118" s="1"/>
  <c r="AC186"/>
  <c r="AC239"/>
  <c r="Q201"/>
  <c r="AJ201" s="1"/>
  <c r="AC341"/>
  <c r="Q239"/>
  <c r="AJ239" s="1"/>
  <c r="W415"/>
  <c r="AJ415" s="1"/>
  <c r="AC451"/>
  <c r="Q339"/>
  <c r="AJ339" s="1"/>
  <c r="AC354"/>
  <c r="W420"/>
  <c r="AJ420" s="1"/>
  <c r="Q194"/>
  <c r="AJ194" s="1"/>
  <c r="Q217"/>
  <c r="AJ217" s="1"/>
  <c r="AC364"/>
  <c r="W390"/>
  <c r="AJ390" s="1"/>
  <c r="AC309"/>
  <c r="AI309"/>
  <c r="Q70"/>
  <c r="Q125"/>
  <c r="AJ125" s="1"/>
  <c r="AC78"/>
  <c r="AC59"/>
  <c r="Q59"/>
  <c r="AJ59" s="1"/>
  <c r="AC114"/>
  <c r="AC125"/>
  <c r="AC19"/>
  <c r="AC102"/>
  <c r="Q186"/>
  <c r="AJ186" s="1"/>
  <c r="Q176"/>
  <c r="AC260"/>
  <c r="Q409"/>
  <c r="AJ409" s="1"/>
  <c r="Q453"/>
  <c r="AJ453" s="1"/>
  <c r="AC464"/>
  <c r="AC446"/>
  <c r="Q321"/>
  <c r="Q344"/>
  <c r="Q372"/>
  <c r="Q428"/>
  <c r="W368"/>
  <c r="W447"/>
  <c r="AJ447" s="1"/>
  <c r="W375"/>
  <c r="AJ375" s="1"/>
  <c r="W398"/>
  <c r="AC459"/>
  <c r="W466"/>
  <c r="AC423"/>
  <c r="Q73"/>
  <c r="AJ73" s="1"/>
  <c r="Q102"/>
  <c r="AJ102" s="1"/>
  <c r="AC118"/>
  <c r="AC50"/>
  <c r="AC189"/>
  <c r="AC198"/>
  <c r="Q213"/>
  <c r="Q260"/>
  <c r="AJ260" s="1"/>
  <c r="Q403"/>
  <c r="AJ403" s="1"/>
  <c r="Q410"/>
  <c r="AC453"/>
  <c r="AC438"/>
  <c r="Q341"/>
  <c r="W363"/>
  <c r="AJ363" s="1"/>
  <c r="AC372"/>
  <c r="Q391"/>
  <c r="AJ391" s="1"/>
  <c r="W396"/>
  <c r="AJ396" s="1"/>
  <c r="AC368"/>
  <c r="AC447"/>
  <c r="W370"/>
  <c r="AJ370" s="1"/>
  <c r="AC375"/>
  <c r="AC398"/>
  <c r="W431"/>
  <c r="AJ431" s="1"/>
  <c r="Q51"/>
  <c r="AJ51" s="1"/>
  <c r="Q248"/>
  <c r="Q284"/>
  <c r="Q349"/>
  <c r="AJ349" s="1"/>
  <c r="AC353"/>
  <c r="W423"/>
  <c r="AC163"/>
  <c r="AC377"/>
  <c r="Q464"/>
  <c r="AC389"/>
  <c r="Q438"/>
  <c r="AJ438" s="1"/>
  <c r="Q446"/>
  <c r="Q468"/>
  <c r="Q435"/>
  <c r="AJ435" s="1"/>
  <c r="Q82"/>
  <c r="AJ82" s="1"/>
  <c r="AC261"/>
  <c r="Q385"/>
  <c r="Q163"/>
  <c r="AJ163" s="1"/>
  <c r="AC179"/>
  <c r="AC213"/>
  <c r="Q377"/>
  <c r="AC391"/>
  <c r="AC428"/>
  <c r="AC468"/>
  <c r="AC435"/>
  <c r="W449"/>
  <c r="AC458"/>
  <c r="AC466"/>
  <c r="AC385"/>
  <c r="AC26"/>
  <c r="Q87"/>
  <c r="AJ87" s="1"/>
  <c r="AC111"/>
  <c r="AC24"/>
  <c r="AC96"/>
  <c r="Q77"/>
  <c r="AJ77" s="1"/>
  <c r="AD430"/>
  <c r="AD470"/>
  <c r="AD459"/>
  <c r="Q208"/>
  <c r="AJ208" s="1"/>
  <c r="AC233"/>
  <c r="AC298"/>
  <c r="Q328"/>
  <c r="AJ328" s="1"/>
  <c r="AB204"/>
  <c r="AB235"/>
  <c r="AB266"/>
  <c r="Q320"/>
  <c r="AJ320" s="1"/>
  <c r="AC203"/>
  <c r="W393"/>
  <c r="AJ393" s="1"/>
  <c r="Q437"/>
  <c r="AJ437" s="1"/>
  <c r="AB237"/>
  <c r="AB271"/>
  <c r="AB227"/>
  <c r="AC404"/>
  <c r="AB212"/>
  <c r="W358"/>
  <c r="AJ358" s="1"/>
  <c r="AC379"/>
  <c r="Q139"/>
  <c r="AJ139" s="1"/>
  <c r="AD335"/>
  <c r="AD431"/>
  <c r="AB166"/>
  <c r="AD469"/>
  <c r="Q173"/>
  <c r="AJ173" s="1"/>
  <c r="AB301"/>
  <c r="Q26"/>
  <c r="AD26" s="1"/>
  <c r="Q96"/>
  <c r="AJ96" s="1"/>
  <c r="AC77"/>
  <c r="AC87"/>
  <c r="Q50"/>
  <c r="AJ50" s="1"/>
  <c r="AC127"/>
  <c r="AD220"/>
  <c r="AB290"/>
  <c r="AD244"/>
  <c r="AD333"/>
  <c r="AD462"/>
  <c r="AD352"/>
  <c r="AD417"/>
  <c r="AD424"/>
  <c r="AC142"/>
  <c r="AC174"/>
  <c r="AC196"/>
  <c r="AC243"/>
  <c r="Q253"/>
  <c r="AJ253" s="1"/>
  <c r="AC184"/>
  <c r="AB256"/>
  <c r="Q278"/>
  <c r="AJ278" s="1"/>
  <c r="Q296"/>
  <c r="AJ296" s="1"/>
  <c r="Q325"/>
  <c r="AJ325" s="1"/>
  <c r="AB315"/>
  <c r="AD353"/>
  <c r="AD261"/>
  <c r="AD340"/>
  <c r="AD432"/>
  <c r="AD440"/>
  <c r="AD369"/>
  <c r="AD460"/>
  <c r="AB158"/>
  <c r="AB151"/>
  <c r="AC170"/>
  <c r="AB188"/>
  <c r="AB183"/>
  <c r="AB270"/>
  <c r="Q399"/>
  <c r="AJ399" s="1"/>
  <c r="Q412"/>
  <c r="AJ412" s="1"/>
  <c r="AC230"/>
  <c r="AD457"/>
  <c r="AD376"/>
  <c r="AC222"/>
  <c r="AB223"/>
  <c r="AB264"/>
  <c r="AD264"/>
  <c r="AB214"/>
  <c r="AB293"/>
  <c r="Q279"/>
  <c r="AJ279" s="1"/>
  <c r="AB229"/>
  <c r="W416"/>
  <c r="AJ416" s="1"/>
  <c r="Q380"/>
  <c r="AJ380" s="1"/>
  <c r="AC336"/>
  <c r="AC141"/>
  <c r="Q287"/>
  <c r="AJ287" s="1"/>
  <c r="AC252"/>
  <c r="AC242"/>
  <c r="W347"/>
  <c r="AJ347" s="1"/>
  <c r="AC319"/>
  <c r="Q309"/>
  <c r="AJ309" s="1"/>
  <c r="AC436"/>
  <c r="AC444"/>
  <c r="Q274"/>
  <c r="AJ274" s="1"/>
  <c r="W450"/>
  <c r="AJ450" s="1"/>
  <c r="AD389"/>
  <c r="AD365"/>
  <c r="AB280"/>
  <c r="AC334"/>
  <c r="AC156"/>
  <c r="AD465"/>
  <c r="AD443"/>
  <c r="AD346"/>
  <c r="AD401"/>
  <c r="AD451"/>
  <c r="AD455"/>
  <c r="AD442"/>
  <c r="AD359"/>
  <c r="AD150"/>
  <c r="AD152"/>
  <c r="Q172"/>
  <c r="AJ172" s="1"/>
  <c r="AC161"/>
  <c r="AC234"/>
  <c r="AC282"/>
  <c r="AD297"/>
  <c r="AC193"/>
  <c r="Q257"/>
  <c r="AJ257" s="1"/>
  <c r="AC276"/>
  <c r="AC294"/>
  <c r="Q316"/>
  <c r="AJ316" s="1"/>
  <c r="Q343"/>
  <c r="AJ343" s="1"/>
  <c r="AD205"/>
  <c r="Q249"/>
  <c r="AJ249" s="1"/>
  <c r="Q360"/>
  <c r="AJ360" s="1"/>
  <c r="AC289"/>
  <c r="Q332"/>
  <c r="AJ332" s="1"/>
  <c r="AD454"/>
  <c r="AC215"/>
  <c r="W371"/>
  <c r="AJ371" s="1"/>
  <c r="Q386"/>
  <c r="AJ386" s="1"/>
  <c r="W402"/>
  <c r="AJ402" s="1"/>
  <c r="AC240"/>
  <c r="AD355"/>
  <c r="Q426"/>
  <c r="AJ426" s="1"/>
  <c r="Q441"/>
  <c r="AJ441" s="1"/>
  <c r="AD342"/>
  <c r="Q433"/>
  <c r="AJ433" s="1"/>
  <c r="AB225"/>
  <c r="AC181"/>
  <c r="Q308"/>
  <c r="AJ308" s="1"/>
  <c r="W421"/>
  <c r="AJ421" s="1"/>
  <c r="Q292"/>
  <c r="AJ292" s="1"/>
  <c r="Q338"/>
  <c r="AJ338" s="1"/>
  <c r="AB283"/>
  <c r="AB159"/>
  <c r="Q299"/>
  <c r="AJ299" s="1"/>
  <c r="AB318"/>
  <c r="AB146"/>
  <c r="AB152"/>
  <c r="Q24"/>
  <c r="AD24" s="1"/>
  <c r="AD141"/>
  <c r="AB263"/>
  <c r="AD189"/>
  <c r="AD319"/>
  <c r="AD179"/>
  <c r="AD198"/>
  <c r="AD247"/>
  <c r="AD326"/>
  <c r="AD329"/>
  <c r="AD394"/>
  <c r="AD381"/>
  <c r="AD434"/>
  <c r="AD422"/>
  <c r="AD456"/>
  <c r="AD467"/>
  <c r="AD378"/>
  <c r="AD458"/>
  <c r="Q124"/>
  <c r="AJ124" s="1"/>
  <c r="AC154"/>
  <c r="Q149"/>
  <c r="AJ149" s="1"/>
  <c r="AC209"/>
  <c r="Q251"/>
  <c r="AJ251" s="1"/>
  <c r="AC267"/>
  <c r="AB206"/>
  <c r="AC218"/>
  <c r="AD303"/>
  <c r="AD323"/>
  <c r="AC348"/>
  <c r="AC350"/>
  <c r="AC228"/>
  <c r="AC262"/>
  <c r="AC330"/>
  <c r="AD448"/>
  <c r="AD397"/>
  <c r="AB150"/>
  <c r="AB160"/>
  <c r="Q405"/>
  <c r="AJ405" s="1"/>
  <c r="AB281"/>
  <c r="AC285"/>
  <c r="AC165"/>
  <c r="Q351"/>
  <c r="AJ351" s="1"/>
  <c r="AC411"/>
  <c r="W463"/>
  <c r="AJ463" s="1"/>
  <c r="AD301"/>
  <c r="Q147"/>
  <c r="AJ147" s="1"/>
  <c r="AB255"/>
  <c r="AC425"/>
  <c r="AD427"/>
  <c r="AB168"/>
  <c r="AC191"/>
  <c r="Q445"/>
  <c r="AJ445" s="1"/>
  <c r="AC322"/>
  <c r="AC342"/>
  <c r="AC194"/>
  <c r="AC224"/>
  <c r="AC310"/>
  <c r="AC303"/>
  <c r="AC432"/>
  <c r="AC440"/>
  <c r="Q111"/>
  <c r="AJ111" s="1"/>
  <c r="Q114"/>
  <c r="AJ114" s="1"/>
  <c r="Q127"/>
  <c r="AJ127" s="1"/>
  <c r="Q78"/>
  <c r="AJ78" s="1"/>
  <c r="AC138"/>
  <c r="AB133"/>
  <c r="AC115"/>
  <c r="AB128"/>
  <c r="AB134"/>
  <c r="AC124"/>
  <c r="AC139"/>
  <c r="AD123"/>
  <c r="AC130"/>
  <c r="AB116"/>
  <c r="AD128"/>
  <c r="AB129"/>
  <c r="AB117"/>
  <c r="AB121"/>
  <c r="AD133"/>
  <c r="Q119"/>
  <c r="AJ119" s="1"/>
  <c r="Q135"/>
  <c r="AJ135" s="1"/>
  <c r="AC83"/>
  <c r="AC79"/>
  <c r="AB94"/>
  <c r="AD112"/>
  <c r="AD100"/>
  <c r="AB75"/>
  <c r="AB99"/>
  <c r="AB95"/>
  <c r="AC97"/>
  <c r="AB81"/>
  <c r="AC89"/>
  <c r="W93"/>
  <c r="AJ93" s="1"/>
  <c r="AB104"/>
  <c r="AC98"/>
  <c r="AC74"/>
  <c r="AC105"/>
  <c r="AB93"/>
  <c r="AB76"/>
  <c r="AC91"/>
  <c r="AB80"/>
  <c r="AB103"/>
  <c r="AB112"/>
  <c r="AC106"/>
  <c r="AB100"/>
  <c r="AB109"/>
  <c r="AB85"/>
  <c r="AB84"/>
  <c r="AC73"/>
  <c r="AC82"/>
  <c r="AB72"/>
  <c r="AB66"/>
  <c r="AC63"/>
  <c r="Q67"/>
  <c r="AJ67" s="1"/>
  <c r="AB65"/>
  <c r="AC52"/>
  <c r="AB37"/>
  <c r="AD54"/>
  <c r="AB41"/>
  <c r="AB21"/>
  <c r="AH21"/>
  <c r="Q33"/>
  <c r="AJ33" s="1"/>
  <c r="AD21"/>
  <c r="AJ21"/>
  <c r="AD40"/>
  <c r="AB48"/>
  <c r="Q31"/>
  <c r="AJ31" s="1"/>
  <c r="AB28"/>
  <c r="AH28"/>
  <c r="Q39"/>
  <c r="AJ39" s="1"/>
  <c r="AD41"/>
  <c r="AB30"/>
  <c r="AB62"/>
  <c r="AD28"/>
  <c r="AJ28"/>
  <c r="AB27"/>
  <c r="AH27"/>
  <c r="AB47"/>
  <c r="AD45"/>
  <c r="AD20"/>
  <c r="AJ20"/>
  <c r="AB55"/>
  <c r="AB40"/>
  <c r="AB38"/>
  <c r="AB44"/>
  <c r="AC46"/>
  <c r="AB54"/>
  <c r="AB35"/>
  <c r="AB20"/>
  <c r="AH20"/>
  <c r="AB36"/>
  <c r="AC57"/>
  <c r="AD38"/>
  <c r="AB53"/>
  <c r="AD27"/>
  <c r="AJ27"/>
  <c r="AD19"/>
  <c r="AJ19"/>
  <c r="AC358"/>
  <c r="AC343"/>
  <c r="W39" i="5"/>
  <c r="AD39" s="1"/>
  <c r="AC405" i="1"/>
  <c r="W350"/>
  <c r="AJ350" s="1"/>
  <c r="V129"/>
  <c r="AI129" s="1"/>
  <c r="Q285"/>
  <c r="AJ285" s="1"/>
  <c r="AC292"/>
  <c r="AC338"/>
  <c r="AC380"/>
  <c r="AC31"/>
  <c r="AC332"/>
  <c r="Q230"/>
  <c r="AJ230" s="1"/>
  <c r="AC33"/>
  <c r="Q91"/>
  <c r="AJ91" s="1"/>
  <c r="Q228"/>
  <c r="AJ228" s="1"/>
  <c r="AN261"/>
  <c r="Q348"/>
  <c r="AJ348" s="1"/>
  <c r="V121"/>
  <c r="AI121" s="1"/>
  <c r="AC249"/>
  <c r="AN436"/>
  <c r="Q89"/>
  <c r="AJ89" s="1"/>
  <c r="AC299"/>
  <c r="AC208"/>
  <c r="Q233"/>
  <c r="AJ233" s="1"/>
  <c r="Q97"/>
  <c r="AJ97" s="1"/>
  <c r="Q57"/>
  <c r="AJ57" s="1"/>
  <c r="Q154"/>
  <c r="AJ154" s="1"/>
  <c r="Q209"/>
  <c r="AJ209" s="1"/>
  <c r="AN449"/>
  <c r="AN64"/>
  <c r="AN248"/>
  <c r="AN397"/>
  <c r="AN319"/>
  <c r="AC279"/>
  <c r="Q99"/>
  <c r="AN355"/>
  <c r="V23"/>
  <c r="AN311"/>
  <c r="AN420"/>
  <c r="Q138"/>
  <c r="AJ138" s="1"/>
  <c r="AC253"/>
  <c r="Q52"/>
  <c r="AJ52" s="1"/>
  <c r="AC93"/>
  <c r="AN237"/>
  <c r="Q425"/>
  <c r="AJ425" s="1"/>
  <c r="AN359"/>
  <c r="AN398"/>
  <c r="AC421"/>
  <c r="AN318"/>
  <c r="Q379"/>
  <c r="AJ379" s="1"/>
  <c r="W27" i="5"/>
  <c r="AD27" s="1"/>
  <c r="AC371" i="1"/>
  <c r="V256"/>
  <c r="AI256" s="1"/>
  <c r="AN270"/>
  <c r="AC360"/>
  <c r="AN71"/>
  <c r="AN118"/>
  <c r="AC412"/>
  <c r="Q334"/>
  <c r="AJ334" s="1"/>
  <c r="V43"/>
  <c r="AI43" s="1"/>
  <c r="Q74"/>
  <c r="AJ74" s="1"/>
  <c r="Q98"/>
  <c r="AJ98" s="1"/>
  <c r="Q243"/>
  <c r="AJ243" s="1"/>
  <c r="AC251"/>
  <c r="Q330"/>
  <c r="AJ330" s="1"/>
  <c r="V200"/>
  <c r="AI200" s="1"/>
  <c r="W70"/>
  <c r="AJ70" s="1"/>
  <c r="AC70"/>
  <c r="AN316"/>
  <c r="AN475"/>
  <c r="AN481"/>
  <c r="AN294"/>
  <c r="Q105"/>
  <c r="AJ105" s="1"/>
  <c r="V167"/>
  <c r="AI167" s="1"/>
  <c r="AC119"/>
  <c r="AN327"/>
  <c r="AN392"/>
  <c r="AC445"/>
  <c r="AN66"/>
  <c r="AN131"/>
  <c r="Q165"/>
  <c r="AJ165" s="1"/>
  <c r="AN451"/>
  <c r="AC463"/>
  <c r="Q63"/>
  <c r="AJ63" s="1"/>
  <c r="AN113"/>
  <c r="Q130"/>
  <c r="AJ130" s="1"/>
  <c r="AN447"/>
  <c r="Q193"/>
  <c r="AJ193" s="1"/>
  <c r="AC39"/>
  <c r="Q79"/>
  <c r="AJ79" s="1"/>
  <c r="V146"/>
  <c r="AI146" s="1"/>
  <c r="Q161"/>
  <c r="AJ161" s="1"/>
  <c r="Q298"/>
  <c r="AJ298" s="1"/>
  <c r="Q289"/>
  <c r="AJ289" s="1"/>
  <c r="AC147"/>
  <c r="AN260"/>
  <c r="AC393"/>
  <c r="AC325"/>
  <c r="AN349"/>
  <c r="AN425"/>
  <c r="Q262"/>
  <c r="AJ262" s="1"/>
  <c r="Q404"/>
  <c r="AJ404" s="1"/>
  <c r="AN289"/>
  <c r="AN193"/>
  <c r="AN36"/>
  <c r="V94"/>
  <c r="AI94" s="1"/>
  <c r="Q191"/>
  <c r="AJ191" s="1"/>
  <c r="Q240"/>
  <c r="AJ240" s="1"/>
  <c r="AC172"/>
  <c r="AN444"/>
  <c r="V69"/>
  <c r="AI69" s="1"/>
  <c r="Q215"/>
  <c r="AJ215" s="1"/>
  <c r="AN281"/>
  <c r="AN303"/>
  <c r="AC55" i="5"/>
  <c r="W55"/>
  <c r="AD55" s="1"/>
  <c r="AD45"/>
  <c r="W29"/>
  <c r="AD29" s="1"/>
  <c r="AC29"/>
  <c r="AC49"/>
  <c r="AD49"/>
  <c r="AC43"/>
  <c r="W43"/>
  <c r="AD43" s="1"/>
  <c r="W21"/>
  <c r="AD21" s="1"/>
  <c r="AC21"/>
  <c r="AC30"/>
  <c r="W30"/>
  <c r="AD30" s="1"/>
  <c r="W26"/>
  <c r="AD26" s="1"/>
  <c r="AC26"/>
  <c r="W68"/>
  <c r="AD68" s="1"/>
  <c r="AC68"/>
  <c r="W33"/>
  <c r="AD33" s="1"/>
  <c r="AC33"/>
  <c r="W58"/>
  <c r="AD58" s="1"/>
  <c r="AC58"/>
  <c r="W23"/>
  <c r="AD23" s="1"/>
  <c r="AC23"/>
  <c r="AD51"/>
  <c r="AC51"/>
  <c r="Q156" i="1"/>
  <c r="AJ156" s="1"/>
  <c r="Q222"/>
  <c r="AJ222" s="1"/>
  <c r="V235"/>
  <c r="AI235" s="1"/>
  <c r="Q282"/>
  <c r="AJ282" s="1"/>
  <c r="AN346"/>
  <c r="AN385"/>
  <c r="AN440"/>
  <c r="Q206"/>
  <c r="V302"/>
  <c r="AI302" s="1"/>
  <c r="AC328"/>
  <c r="Q267"/>
  <c r="AJ267" s="1"/>
  <c r="AN172"/>
  <c r="AN247"/>
  <c r="AC308"/>
  <c r="AN30"/>
  <c r="AN25"/>
  <c r="Q276"/>
  <c r="AJ276" s="1"/>
  <c r="AC316"/>
  <c r="AC173"/>
  <c r="V202"/>
  <c r="AI202" s="1"/>
  <c r="Q106"/>
  <c r="AJ106" s="1"/>
  <c r="AN137"/>
  <c r="Q181"/>
  <c r="AJ181" s="1"/>
  <c r="AN368"/>
  <c r="AC437"/>
  <c r="AC416"/>
  <c r="AC67"/>
  <c r="Q196"/>
  <c r="AJ196" s="1"/>
  <c r="AC257"/>
  <c r="AC320"/>
  <c r="AN342"/>
  <c r="AN411"/>
  <c r="AN432"/>
  <c r="AC386"/>
  <c r="AC426"/>
  <c r="AN154"/>
  <c r="V177"/>
  <c r="AI177" s="1"/>
  <c r="AN74"/>
  <c r="Q115"/>
  <c r="AJ115" s="1"/>
  <c r="AC149"/>
  <c r="Q170"/>
  <c r="AJ170" s="1"/>
  <c r="Q315"/>
  <c r="AN379"/>
  <c r="AC351"/>
  <c r="AN29"/>
  <c r="Q83"/>
  <c r="AJ83" s="1"/>
  <c r="AN70"/>
  <c r="Q46"/>
  <c r="AJ46" s="1"/>
  <c r="Q142"/>
  <c r="AJ142" s="1"/>
  <c r="Q174"/>
  <c r="AJ174" s="1"/>
  <c r="Q203"/>
  <c r="AJ203" s="1"/>
  <c r="Q234"/>
  <c r="AJ234" s="1"/>
  <c r="AC278"/>
  <c r="AC296"/>
  <c r="AN487"/>
  <c r="AN491"/>
  <c r="AC399"/>
  <c r="AC433"/>
  <c r="AC441"/>
  <c r="Q411"/>
  <c r="AJ411" s="1"/>
  <c r="AN251"/>
  <c r="Q184"/>
  <c r="AJ184" s="1"/>
  <c r="Q294"/>
  <c r="AJ294" s="1"/>
  <c r="AN497"/>
  <c r="AN498"/>
  <c r="AN490"/>
  <c r="AN370"/>
  <c r="AN404"/>
  <c r="AC402"/>
  <c r="AN296"/>
  <c r="AN111"/>
  <c r="AN290"/>
  <c r="AN336"/>
  <c r="AN350"/>
  <c r="AN479"/>
  <c r="AN146"/>
  <c r="AN49"/>
  <c r="AN116"/>
  <c r="AN493"/>
  <c r="AN81"/>
  <c r="AN44"/>
  <c r="W85"/>
  <c r="AJ85" s="1"/>
  <c r="AC85"/>
  <c r="W109"/>
  <c r="AJ109" s="1"/>
  <c r="AC109"/>
  <c r="AN233"/>
  <c r="AN208"/>
  <c r="AN257"/>
  <c r="AN486"/>
  <c r="AN138"/>
  <c r="AN305"/>
  <c r="AN322"/>
  <c r="Q258"/>
  <c r="V258"/>
  <c r="AI258" s="1"/>
  <c r="Q291"/>
  <c r="V291"/>
  <c r="AI291" s="1"/>
  <c r="AN223"/>
  <c r="AN235"/>
  <c r="AN363"/>
  <c r="AN354"/>
  <c r="Q273"/>
  <c r="V273"/>
  <c r="AI273" s="1"/>
  <c r="L39" i="2"/>
  <c r="L55"/>
  <c r="L71"/>
  <c r="L61"/>
  <c r="L90"/>
  <c r="L79"/>
  <c r="L25"/>
  <c r="AC92" i="1"/>
  <c r="Q92"/>
  <c r="AJ92" s="1"/>
  <c r="W36"/>
  <c r="AJ36" s="1"/>
  <c r="AC36"/>
  <c r="Q76"/>
  <c r="V76"/>
  <c r="AI76" s="1"/>
  <c r="AC60"/>
  <c r="Q60"/>
  <c r="AJ60" s="1"/>
  <c r="Q145"/>
  <c r="V145"/>
  <c r="AI145" s="1"/>
  <c r="W188"/>
  <c r="AJ188" s="1"/>
  <c r="AC188"/>
  <c r="Q159"/>
  <c r="V159"/>
  <c r="AI159" s="1"/>
  <c r="Q103"/>
  <c r="V103"/>
  <c r="AI103" s="1"/>
  <c r="AC180"/>
  <c r="Q180"/>
  <c r="AJ180" s="1"/>
  <c r="AC199"/>
  <c r="Q199"/>
  <c r="AJ199" s="1"/>
  <c r="AC236"/>
  <c r="Q236"/>
  <c r="AJ236" s="1"/>
  <c r="AC164"/>
  <c r="Q164"/>
  <c r="AJ164" s="1"/>
  <c r="AN274"/>
  <c r="Q305"/>
  <c r="AJ305" s="1"/>
  <c r="AC305"/>
  <c r="AN206"/>
  <c r="AN275"/>
  <c r="Q280"/>
  <c r="V280"/>
  <c r="AI280" s="1"/>
  <c r="AC288"/>
  <c r="Q288"/>
  <c r="AJ288" s="1"/>
  <c r="AN302"/>
  <c r="AN239"/>
  <c r="AN396"/>
  <c r="AN348"/>
  <c r="W452"/>
  <c r="AJ452" s="1"/>
  <c r="AC452"/>
  <c r="W44"/>
  <c r="AJ44" s="1"/>
  <c r="AC44"/>
  <c r="AN65"/>
  <c r="Q35"/>
  <c r="V35"/>
  <c r="AI35" s="1"/>
  <c r="W151"/>
  <c r="AJ151" s="1"/>
  <c r="AC151"/>
  <c r="AN34"/>
  <c r="AC56"/>
  <c r="Q56"/>
  <c r="AJ56" s="1"/>
  <c r="Q61"/>
  <c r="V61"/>
  <c r="AI61" s="1"/>
  <c r="AC169"/>
  <c r="Q169"/>
  <c r="AJ169" s="1"/>
  <c r="AN130"/>
  <c r="AN135"/>
  <c r="AN163"/>
  <c r="AC245"/>
  <c r="Q245"/>
  <c r="AJ245" s="1"/>
  <c r="AC272"/>
  <c r="Q272"/>
  <c r="AJ272" s="1"/>
  <c r="AN186"/>
  <c r="W214"/>
  <c r="AJ214" s="1"/>
  <c r="AC214"/>
  <c r="AN220"/>
  <c r="Q95"/>
  <c r="V95"/>
  <c r="AI95" s="1"/>
  <c r="AN189"/>
  <c r="AN287"/>
  <c r="AC315"/>
  <c r="W315"/>
  <c r="AJ315" s="1"/>
  <c r="AN330"/>
  <c r="AN32"/>
  <c r="Q71"/>
  <c r="AJ71" s="1"/>
  <c r="AC71"/>
  <c r="AN22"/>
  <c r="Q30"/>
  <c r="V30"/>
  <c r="AI30" s="1"/>
  <c r="AD155"/>
  <c r="AF155"/>
  <c r="Q143"/>
  <c r="AJ143" s="1"/>
  <c r="AC143"/>
  <c r="Q117"/>
  <c r="V117"/>
  <c r="AI117" s="1"/>
  <c r="AN96"/>
  <c r="Q132"/>
  <c r="AJ132" s="1"/>
  <c r="AC132"/>
  <c r="AN269"/>
  <c r="AN323"/>
  <c r="AN293"/>
  <c r="Q304"/>
  <c r="V304"/>
  <c r="AI304" s="1"/>
  <c r="Q140"/>
  <c r="AJ140" s="1"/>
  <c r="AC140"/>
  <c r="AC187"/>
  <c r="Q187"/>
  <c r="AJ187" s="1"/>
  <c r="AN310"/>
  <c r="AC275"/>
  <c r="Q275"/>
  <c r="AJ275" s="1"/>
  <c r="AC327"/>
  <c r="Q327"/>
  <c r="AJ327" s="1"/>
  <c r="AN334"/>
  <c r="Q300"/>
  <c r="AJ300" s="1"/>
  <c r="AC300"/>
  <c r="AN326"/>
  <c r="AN230"/>
  <c r="AC331"/>
  <c r="Q331"/>
  <c r="AJ331" s="1"/>
  <c r="AC88"/>
  <c r="Q88"/>
  <c r="AJ88" s="1"/>
  <c r="AN91"/>
  <c r="AN102"/>
  <c r="Q122"/>
  <c r="V122"/>
  <c r="AI122" s="1"/>
  <c r="Q66"/>
  <c r="V66"/>
  <c r="AI66" s="1"/>
  <c r="V80"/>
  <c r="AI80" s="1"/>
  <c r="Q80"/>
  <c r="AC136"/>
  <c r="Q136"/>
  <c r="AJ136" s="1"/>
  <c r="Q195"/>
  <c r="V195"/>
  <c r="AI195" s="1"/>
  <c r="AC211"/>
  <c r="Q211"/>
  <c r="AJ211" s="1"/>
  <c r="W134"/>
  <c r="AJ134" s="1"/>
  <c r="AC134"/>
  <c r="AC190"/>
  <c r="Q190"/>
  <c r="AJ190" s="1"/>
  <c r="AC48"/>
  <c r="W48"/>
  <c r="AJ48" s="1"/>
  <c r="W212"/>
  <c r="AJ212" s="1"/>
  <c r="AC212"/>
  <c r="AC231"/>
  <c r="Q231"/>
  <c r="AJ231" s="1"/>
  <c r="AC306"/>
  <c r="Q306"/>
  <c r="AJ306" s="1"/>
  <c r="AC270"/>
  <c r="W270"/>
  <c r="AJ270" s="1"/>
  <c r="AN300"/>
  <c r="AC221"/>
  <c r="Q221"/>
  <c r="AJ221" s="1"/>
  <c r="AC307"/>
  <c r="Q307"/>
  <c r="AJ307" s="1"/>
  <c r="AC311"/>
  <c r="Q311"/>
  <c r="AJ311" s="1"/>
  <c r="AN459"/>
  <c r="L88" i="2"/>
  <c r="L93"/>
  <c r="L104"/>
  <c r="L109"/>
  <c r="L89"/>
  <c r="L100"/>
  <c r="L105"/>
  <c r="L96"/>
  <c r="L101"/>
  <c r="L92"/>
  <c r="L97"/>
  <c r="L108"/>
  <c r="L36"/>
  <c r="L44"/>
  <c r="L52"/>
  <c r="L60"/>
  <c r="L68"/>
  <c r="L87"/>
  <c r="L103"/>
  <c r="L168"/>
  <c r="L183"/>
  <c r="L199"/>
  <c r="L215"/>
  <c r="L231"/>
  <c r="AN24" i="1"/>
  <c r="AN26"/>
  <c r="AN39"/>
  <c r="Q64"/>
  <c r="AJ64" s="1"/>
  <c r="AC64"/>
  <c r="Q68"/>
  <c r="AJ68" s="1"/>
  <c r="AC68"/>
  <c r="L159" i="2"/>
  <c r="L167"/>
  <c r="L175"/>
  <c r="L182"/>
  <c r="L190"/>
  <c r="L198"/>
  <c r="L206"/>
  <c r="L214"/>
  <c r="L222"/>
  <c r="L230"/>
  <c r="L238"/>
  <c r="AN63" i="1"/>
  <c r="AN19"/>
  <c r="AN20"/>
  <c r="L112" i="2"/>
  <c r="L120"/>
  <c r="L128"/>
  <c r="L142"/>
  <c r="L150"/>
  <c r="L155"/>
  <c r="L165"/>
  <c r="L173"/>
  <c r="L180"/>
  <c r="L188"/>
  <c r="L196"/>
  <c r="L204"/>
  <c r="L212"/>
  <c r="L220"/>
  <c r="L228"/>
  <c r="L236"/>
  <c r="AN80" i="1"/>
  <c r="AN83"/>
  <c r="Q86"/>
  <c r="AJ86" s="1"/>
  <c r="AC86"/>
  <c r="AN100"/>
  <c r="Q110"/>
  <c r="AJ110" s="1"/>
  <c r="AC110"/>
  <c r="AN48"/>
  <c r="AN117"/>
  <c r="AC62"/>
  <c r="W62"/>
  <c r="AJ62" s="1"/>
  <c r="AN145"/>
  <c r="W84"/>
  <c r="AJ84" s="1"/>
  <c r="AC84"/>
  <c r="W104"/>
  <c r="AJ104" s="1"/>
  <c r="AC104"/>
  <c r="AN143"/>
  <c r="W47"/>
  <c r="AJ47" s="1"/>
  <c r="AC47"/>
  <c r="W53"/>
  <c r="AJ53" s="1"/>
  <c r="AC53"/>
  <c r="AN119"/>
  <c r="AN151"/>
  <c r="AN132"/>
  <c r="Q137"/>
  <c r="AJ137" s="1"/>
  <c r="AC137"/>
  <c r="AN165"/>
  <c r="Q171"/>
  <c r="AC171"/>
  <c r="Q178"/>
  <c r="AJ178" s="1"/>
  <c r="AC178"/>
  <c r="AN184"/>
  <c r="Q192"/>
  <c r="AJ192" s="1"/>
  <c r="AC192"/>
  <c r="AN196"/>
  <c r="Q210"/>
  <c r="AJ210" s="1"/>
  <c r="AC210"/>
  <c r="Q219"/>
  <c r="AJ219" s="1"/>
  <c r="AC219"/>
  <c r="AN240"/>
  <c r="W225"/>
  <c r="AJ225" s="1"/>
  <c r="AC225"/>
  <c r="AN253"/>
  <c r="AN262"/>
  <c r="AC266"/>
  <c r="W266"/>
  <c r="AJ266" s="1"/>
  <c r="W168"/>
  <c r="AJ168" s="1"/>
  <c r="AC168"/>
  <c r="W204"/>
  <c r="AJ204" s="1"/>
  <c r="AC204"/>
  <c r="AN286"/>
  <c r="AN291"/>
  <c r="AN307"/>
  <c r="AN312"/>
  <c r="AN301"/>
  <c r="AN308"/>
  <c r="W223"/>
  <c r="AJ223" s="1"/>
  <c r="AC223"/>
  <c r="W318"/>
  <c r="AJ318" s="1"/>
  <c r="AC318"/>
  <c r="W290"/>
  <c r="AJ290" s="1"/>
  <c r="AC290"/>
  <c r="W283"/>
  <c r="AJ283" s="1"/>
  <c r="AC283"/>
  <c r="L21" i="2"/>
  <c r="L30"/>
  <c r="L38"/>
  <c r="L46"/>
  <c r="L54"/>
  <c r="L62"/>
  <c r="L70"/>
  <c r="L91"/>
  <c r="L107"/>
  <c r="L76"/>
  <c r="L81"/>
  <c r="L85"/>
  <c r="L164"/>
  <c r="L179"/>
  <c r="L195"/>
  <c r="L211"/>
  <c r="L227"/>
  <c r="AN28" i="1"/>
  <c r="AC37"/>
  <c r="W37"/>
  <c r="AJ37" s="1"/>
  <c r="AN41"/>
  <c r="Q32"/>
  <c r="AJ32" s="1"/>
  <c r="AC32"/>
  <c r="W65"/>
  <c r="AJ65" s="1"/>
  <c r="AC65"/>
  <c r="L156" i="2"/>
  <c r="L162"/>
  <c r="L170"/>
  <c r="L178"/>
  <c r="L185"/>
  <c r="L193"/>
  <c r="L201"/>
  <c r="L209"/>
  <c r="L217"/>
  <c r="L225"/>
  <c r="L233"/>
  <c r="L118"/>
  <c r="L126"/>
  <c r="L140"/>
  <c r="L148"/>
  <c r="L154"/>
  <c r="Q29" i="1"/>
  <c r="AJ29" s="1"/>
  <c r="AC29"/>
  <c r="Q90"/>
  <c r="AJ90" s="1"/>
  <c r="AC90"/>
  <c r="Q107"/>
  <c r="AJ107" s="1"/>
  <c r="AC107"/>
  <c r="AN112"/>
  <c r="AN52"/>
  <c r="Q58"/>
  <c r="AJ58" s="1"/>
  <c r="AC58"/>
  <c r="AN115"/>
  <c r="W72"/>
  <c r="AJ72" s="1"/>
  <c r="AC72"/>
  <c r="W99"/>
  <c r="AJ99" s="1"/>
  <c r="AC99"/>
  <c r="Q148"/>
  <c r="AJ148" s="1"/>
  <c r="AC148"/>
  <c r="AN149"/>
  <c r="AC75"/>
  <c r="W75"/>
  <c r="AJ75" s="1"/>
  <c r="Q153"/>
  <c r="AJ153" s="1"/>
  <c r="AC153"/>
  <c r="AN156"/>
  <c r="Q162"/>
  <c r="AJ162" s="1"/>
  <c r="AC162"/>
  <c r="Q175"/>
  <c r="AJ175" s="1"/>
  <c r="AC175"/>
  <c r="Q182"/>
  <c r="AJ182" s="1"/>
  <c r="AC182"/>
  <c r="AN215"/>
  <c r="AN234"/>
  <c r="Q238"/>
  <c r="AJ238" s="1"/>
  <c r="AC238"/>
  <c r="AN243"/>
  <c r="AC281"/>
  <c r="W281"/>
  <c r="AJ281" s="1"/>
  <c r="AC158"/>
  <c r="W158"/>
  <c r="AJ158" s="1"/>
  <c r="AN267"/>
  <c r="Q286"/>
  <c r="AJ286" s="1"/>
  <c r="AC286"/>
  <c r="Q324"/>
  <c r="AJ324" s="1"/>
  <c r="AC324"/>
  <c r="AN325"/>
  <c r="W206"/>
  <c r="AJ206" s="1"/>
  <c r="AC206"/>
  <c r="Q259"/>
  <c r="AJ259" s="1"/>
  <c r="AC259"/>
  <c r="W263"/>
  <c r="AJ263" s="1"/>
  <c r="AC263"/>
  <c r="AN280"/>
  <c r="AN304"/>
  <c r="L32" i="2"/>
  <c r="L40"/>
  <c r="L48"/>
  <c r="L56"/>
  <c r="L64"/>
  <c r="L72"/>
  <c r="L95"/>
  <c r="L111"/>
  <c r="L23"/>
  <c r="L160"/>
  <c r="L176"/>
  <c r="L191"/>
  <c r="L207"/>
  <c r="L223"/>
  <c r="AN27" i="1"/>
  <c r="AN40"/>
  <c r="L157" i="2"/>
  <c r="L163"/>
  <c r="L171"/>
  <c r="L186"/>
  <c r="L194"/>
  <c r="L202"/>
  <c r="L210"/>
  <c r="L218"/>
  <c r="L226"/>
  <c r="L234"/>
  <c r="Q22" i="1"/>
  <c r="AC22"/>
  <c r="Q34"/>
  <c r="AJ34" s="1"/>
  <c r="AC34"/>
  <c r="AN67"/>
  <c r="AN21"/>
  <c r="AN31"/>
  <c r="AN33"/>
  <c r="AN35"/>
  <c r="L116" i="2"/>
  <c r="L124"/>
  <c r="L132"/>
  <c r="L146"/>
  <c r="L153"/>
  <c r="L161"/>
  <c r="L169"/>
  <c r="L177"/>
  <c r="L184"/>
  <c r="L192"/>
  <c r="L200"/>
  <c r="L208"/>
  <c r="L216"/>
  <c r="L224"/>
  <c r="L232"/>
  <c r="Q25" i="1"/>
  <c r="AC25"/>
  <c r="AN79"/>
  <c r="AN85"/>
  <c r="AN98"/>
  <c r="Q101"/>
  <c r="AJ101" s="1"/>
  <c r="AC101"/>
  <c r="AN109"/>
  <c r="AN46"/>
  <c r="Q49"/>
  <c r="AJ49" s="1"/>
  <c r="AC49"/>
  <c r="Q120"/>
  <c r="AJ120" s="1"/>
  <c r="AC120"/>
  <c r="AN125"/>
  <c r="AN148"/>
  <c r="W116"/>
  <c r="AJ116" s="1"/>
  <c r="AC116"/>
  <c r="AN147"/>
  <c r="W55"/>
  <c r="AJ55" s="1"/>
  <c r="AC55"/>
  <c r="Q126"/>
  <c r="AJ126" s="1"/>
  <c r="AC126"/>
  <c r="Q131"/>
  <c r="AJ131" s="1"/>
  <c r="AC131"/>
  <c r="AN140"/>
  <c r="AN167"/>
  <c r="AN170"/>
  <c r="AN177"/>
  <c r="Q185"/>
  <c r="AJ185" s="1"/>
  <c r="AC185"/>
  <c r="AN191"/>
  <c r="Q197"/>
  <c r="AJ197" s="1"/>
  <c r="AC197"/>
  <c r="AN209"/>
  <c r="AN218"/>
  <c r="AN228"/>
  <c r="Q232"/>
  <c r="AJ232" s="1"/>
  <c r="AC232"/>
  <c r="Q241"/>
  <c r="AJ241" s="1"/>
  <c r="AC241"/>
  <c r="W166"/>
  <c r="AJ166" s="1"/>
  <c r="AC166"/>
  <c r="AN277"/>
  <c r="AC293"/>
  <c r="W293"/>
  <c r="AJ293" s="1"/>
  <c r="AN295"/>
  <c r="W237"/>
  <c r="AJ237" s="1"/>
  <c r="AC237"/>
  <c r="AN273"/>
  <c r="Q312"/>
  <c r="AJ312" s="1"/>
  <c r="AC312"/>
  <c r="AN324"/>
  <c r="AN292"/>
  <c r="Q265"/>
  <c r="AJ265" s="1"/>
  <c r="AC265"/>
  <c r="Q268"/>
  <c r="AJ268" s="1"/>
  <c r="AC268"/>
  <c r="AN299"/>
  <c r="W271"/>
  <c r="AJ271" s="1"/>
  <c r="AC271"/>
  <c r="L29" i="2"/>
  <c r="L34"/>
  <c r="L42"/>
  <c r="L50"/>
  <c r="L58"/>
  <c r="L66"/>
  <c r="L74"/>
  <c r="L24"/>
  <c r="L99"/>
  <c r="L78"/>
  <c r="L80"/>
  <c r="L83"/>
  <c r="L158"/>
  <c r="L172"/>
  <c r="L187"/>
  <c r="L203"/>
  <c r="L219"/>
  <c r="L235"/>
  <c r="AN37" i="1"/>
  <c r="L166" i="2"/>
  <c r="L174"/>
  <c r="L181"/>
  <c r="L189"/>
  <c r="L197"/>
  <c r="L205"/>
  <c r="L213"/>
  <c r="L221"/>
  <c r="L229"/>
  <c r="L237"/>
  <c r="L114"/>
  <c r="L122"/>
  <c r="L130"/>
  <c r="L144"/>
  <c r="Q42" i="1"/>
  <c r="AJ42" s="1"/>
  <c r="AC42"/>
  <c r="AN89"/>
  <c r="AN103"/>
  <c r="AN106"/>
  <c r="Q113"/>
  <c r="AJ113" s="1"/>
  <c r="AC113"/>
  <c r="AN54"/>
  <c r="AN57"/>
  <c r="W81"/>
  <c r="AJ81" s="1"/>
  <c r="AC81"/>
  <c r="AN128"/>
  <c r="AN134"/>
  <c r="Q144"/>
  <c r="V144"/>
  <c r="AI144" s="1"/>
  <c r="AN152"/>
  <c r="Q157"/>
  <c r="AJ157" s="1"/>
  <c r="AC157"/>
  <c r="AN161"/>
  <c r="AN174"/>
  <c r="AN181"/>
  <c r="AN203"/>
  <c r="Q207"/>
  <c r="AJ207" s="1"/>
  <c r="AC207"/>
  <c r="Q216"/>
  <c r="AJ216" s="1"/>
  <c r="AC216"/>
  <c r="AN222"/>
  <c r="Q226"/>
  <c r="AJ226" s="1"/>
  <c r="AC226"/>
  <c r="AC183"/>
  <c r="W183"/>
  <c r="AJ183" s="1"/>
  <c r="AC227"/>
  <c r="W227"/>
  <c r="AJ227" s="1"/>
  <c r="AN249"/>
  <c r="AN258"/>
  <c r="Q277"/>
  <c r="AJ277" s="1"/>
  <c r="AC277"/>
  <c r="Q295"/>
  <c r="AJ295" s="1"/>
  <c r="AC295"/>
  <c r="AC160"/>
  <c r="W160"/>
  <c r="AJ160" s="1"/>
  <c r="AC229"/>
  <c r="W229"/>
  <c r="AJ229" s="1"/>
  <c r="AN264"/>
  <c r="Q246"/>
  <c r="AJ246" s="1"/>
  <c r="AC246"/>
  <c r="Q250"/>
  <c r="AJ250" s="1"/>
  <c r="AC250"/>
  <c r="Q254"/>
  <c r="AJ254" s="1"/>
  <c r="AC254"/>
  <c r="AN298"/>
  <c r="AC255"/>
  <c r="W255"/>
  <c r="AJ255" s="1"/>
  <c r="AN321"/>
  <c r="AD409" l="1"/>
  <c r="AD415"/>
  <c r="AD439"/>
  <c r="AD269"/>
  <c r="AD218"/>
  <c r="AD384"/>
  <c r="AD125"/>
  <c r="AD420"/>
  <c r="AD252"/>
  <c r="AD395"/>
  <c r="AD194"/>
  <c r="AD391"/>
  <c r="AD447"/>
  <c r="AD349"/>
  <c r="AD322"/>
  <c r="AD217"/>
  <c r="AD201"/>
  <c r="AD354"/>
  <c r="AD436"/>
  <c r="AD260"/>
  <c r="AD370"/>
  <c r="AD336"/>
  <c r="AD461"/>
  <c r="AD51"/>
  <c r="AD108"/>
  <c r="AD118"/>
  <c r="AD444"/>
  <c r="AD339"/>
  <c r="AD310"/>
  <c r="AD453"/>
  <c r="AD186"/>
  <c r="AD390"/>
  <c r="AD284"/>
  <c r="AJ284"/>
  <c r="AD410"/>
  <c r="AJ410"/>
  <c r="AD368"/>
  <c r="AJ368"/>
  <c r="AD321"/>
  <c r="AJ321"/>
  <c r="AJ155"/>
  <c r="AI155"/>
  <c r="AH155"/>
  <c r="AD239"/>
  <c r="AD224"/>
  <c r="AD438"/>
  <c r="AD449"/>
  <c r="AJ449"/>
  <c r="AD423"/>
  <c r="AJ423"/>
  <c r="AD248"/>
  <c r="AJ248"/>
  <c r="AD341"/>
  <c r="AJ341"/>
  <c r="AD398"/>
  <c r="AJ398"/>
  <c r="AD428"/>
  <c r="AJ428"/>
  <c r="AD87"/>
  <c r="AD77"/>
  <c r="AD392"/>
  <c r="AD377"/>
  <c r="AJ377"/>
  <c r="AD385"/>
  <c r="AJ385"/>
  <c r="AD468"/>
  <c r="AJ468"/>
  <c r="AD464"/>
  <c r="AJ464"/>
  <c r="AD372"/>
  <c r="AJ372"/>
  <c r="AD176"/>
  <c r="AJ176"/>
  <c r="AD82"/>
  <c r="AD364"/>
  <c r="AD363"/>
  <c r="AD242"/>
  <c r="AD446"/>
  <c r="AJ446"/>
  <c r="AD213"/>
  <c r="AJ213"/>
  <c r="AD466"/>
  <c r="AJ466"/>
  <c r="AD344"/>
  <c r="AJ344"/>
  <c r="AD163"/>
  <c r="AD403"/>
  <c r="AD435"/>
  <c r="AD396"/>
  <c r="AD73"/>
  <c r="AD59"/>
  <c r="AD375"/>
  <c r="AJ26"/>
  <c r="AD50"/>
  <c r="AD102"/>
  <c r="AD127"/>
  <c r="AD114"/>
  <c r="AJ24"/>
  <c r="AD96"/>
  <c r="AD139"/>
  <c r="AD226"/>
  <c r="AD241"/>
  <c r="AD206"/>
  <c r="AD153"/>
  <c r="AD283"/>
  <c r="AD168"/>
  <c r="AD211"/>
  <c r="AD331"/>
  <c r="AD187"/>
  <c r="AD188"/>
  <c r="AD411"/>
  <c r="AD234"/>
  <c r="AD196"/>
  <c r="AD276"/>
  <c r="W302"/>
  <c r="AJ302" s="1"/>
  <c r="AD222"/>
  <c r="AD262"/>
  <c r="AD298"/>
  <c r="AD330"/>
  <c r="W256"/>
  <c r="AJ256" s="1"/>
  <c r="AD425"/>
  <c r="AD348"/>
  <c r="AD263"/>
  <c r="AD318"/>
  <c r="AD306"/>
  <c r="AD190"/>
  <c r="AD229"/>
  <c r="AD183"/>
  <c r="AD207"/>
  <c r="AD265"/>
  <c r="AD312"/>
  <c r="AD286"/>
  <c r="AD281"/>
  <c r="AD238"/>
  <c r="AD182"/>
  <c r="AD162"/>
  <c r="AD148"/>
  <c r="AD266"/>
  <c r="AD219"/>
  <c r="AD178"/>
  <c r="AD307"/>
  <c r="AD212"/>
  <c r="AD300"/>
  <c r="AD275"/>
  <c r="AD315"/>
  <c r="AD214"/>
  <c r="AD245"/>
  <c r="AD452"/>
  <c r="AD305"/>
  <c r="AD236"/>
  <c r="AD180"/>
  <c r="AD294"/>
  <c r="AD203"/>
  <c r="W202"/>
  <c r="AJ202" s="1"/>
  <c r="AD156"/>
  <c r="AD215"/>
  <c r="AD240"/>
  <c r="AD161"/>
  <c r="AD209"/>
  <c r="AD233"/>
  <c r="AD230"/>
  <c r="AD350"/>
  <c r="AD124"/>
  <c r="AD111"/>
  <c r="AD405"/>
  <c r="AD149"/>
  <c r="AD299"/>
  <c r="AD292"/>
  <c r="AD308"/>
  <c r="AD433"/>
  <c r="AD441"/>
  <c r="AD402"/>
  <c r="AD371"/>
  <c r="AD249"/>
  <c r="AD343"/>
  <c r="AD257"/>
  <c r="AD172"/>
  <c r="AD274"/>
  <c r="AD287"/>
  <c r="AD416"/>
  <c r="AD412"/>
  <c r="AD278"/>
  <c r="AD393"/>
  <c r="AD208"/>
  <c r="AD250"/>
  <c r="AD277"/>
  <c r="AD271"/>
  <c r="AD246"/>
  <c r="AD295"/>
  <c r="AD293"/>
  <c r="AD166"/>
  <c r="AD259"/>
  <c r="AD290"/>
  <c r="AD223"/>
  <c r="AD204"/>
  <c r="AD225"/>
  <c r="AD192"/>
  <c r="AD270"/>
  <c r="AD231"/>
  <c r="AD169"/>
  <c r="AD151"/>
  <c r="AD288"/>
  <c r="AD184"/>
  <c r="AD174"/>
  <c r="AD181"/>
  <c r="AD267"/>
  <c r="AD282"/>
  <c r="AD191"/>
  <c r="AC146"/>
  <c r="AD193"/>
  <c r="AD165"/>
  <c r="W167"/>
  <c r="AJ167" s="1"/>
  <c r="AD243"/>
  <c r="AD334"/>
  <c r="AD154"/>
  <c r="AD228"/>
  <c r="AD78"/>
  <c r="AD237"/>
  <c r="AD255"/>
  <c r="AD254"/>
  <c r="AD232"/>
  <c r="AD185"/>
  <c r="AD160"/>
  <c r="AD227"/>
  <c r="AD216"/>
  <c r="AD157"/>
  <c r="AD268"/>
  <c r="AD197"/>
  <c r="AD324"/>
  <c r="AD158"/>
  <c r="AD175"/>
  <c r="AD210"/>
  <c r="AD311"/>
  <c r="AD221"/>
  <c r="AD327"/>
  <c r="AD140"/>
  <c r="AD143"/>
  <c r="AD272"/>
  <c r="AD164"/>
  <c r="AD199"/>
  <c r="AD142"/>
  <c r="AD170"/>
  <c r="W177"/>
  <c r="AJ177" s="1"/>
  <c r="AC235"/>
  <c r="AD404"/>
  <c r="AD289"/>
  <c r="W200"/>
  <c r="AJ200" s="1"/>
  <c r="AD379"/>
  <c r="AD285"/>
  <c r="AD445"/>
  <c r="AD147"/>
  <c r="AD463"/>
  <c r="AD351"/>
  <c r="AD251"/>
  <c r="AD338"/>
  <c r="AD421"/>
  <c r="AD426"/>
  <c r="AD386"/>
  <c r="AD332"/>
  <c r="AD360"/>
  <c r="AD316"/>
  <c r="AD450"/>
  <c r="AD309"/>
  <c r="AD347"/>
  <c r="AD380"/>
  <c r="AD279"/>
  <c r="AD399"/>
  <c r="AD325"/>
  <c r="AD296"/>
  <c r="AD253"/>
  <c r="AD173"/>
  <c r="AD358"/>
  <c r="AD437"/>
  <c r="AD320"/>
  <c r="AD328"/>
  <c r="AC129"/>
  <c r="W129"/>
  <c r="AJ129" s="1"/>
  <c r="AD135"/>
  <c r="AD132"/>
  <c r="AD116"/>
  <c r="AD120"/>
  <c r="AD134"/>
  <c r="AD130"/>
  <c r="AC121"/>
  <c r="AD138"/>
  <c r="AD126"/>
  <c r="W235"/>
  <c r="AJ235" s="1"/>
  <c r="AD131"/>
  <c r="AD137"/>
  <c r="AD136"/>
  <c r="AD115"/>
  <c r="AD119"/>
  <c r="AD113"/>
  <c r="AD107"/>
  <c r="AD84"/>
  <c r="AD88"/>
  <c r="AC94"/>
  <c r="AD79"/>
  <c r="AD93"/>
  <c r="AD81"/>
  <c r="AD110"/>
  <c r="AD85"/>
  <c r="AD83"/>
  <c r="AD75"/>
  <c r="AD109"/>
  <c r="AD106"/>
  <c r="AD105"/>
  <c r="AD98"/>
  <c r="AD91"/>
  <c r="AD101"/>
  <c r="AD99"/>
  <c r="AD90"/>
  <c r="AD104"/>
  <c r="AD86"/>
  <c r="AD92"/>
  <c r="AD74"/>
  <c r="AD97"/>
  <c r="AD89"/>
  <c r="AD72"/>
  <c r="W69"/>
  <c r="AJ69" s="1"/>
  <c r="AD63"/>
  <c r="AD70"/>
  <c r="AD64"/>
  <c r="AD68"/>
  <c r="AD65"/>
  <c r="AD67"/>
  <c r="AD42"/>
  <c r="W43"/>
  <c r="AJ43" s="1"/>
  <c r="W146"/>
  <c r="AJ146" s="1"/>
  <c r="AD58"/>
  <c r="AD29"/>
  <c r="AD32"/>
  <c r="AD48"/>
  <c r="AD44"/>
  <c r="AD60"/>
  <c r="AD39"/>
  <c r="AD31"/>
  <c r="AD33"/>
  <c r="AD22"/>
  <c r="AJ22"/>
  <c r="AD55"/>
  <c r="AD34"/>
  <c r="AD47"/>
  <c r="AD36"/>
  <c r="AD46"/>
  <c r="AD52"/>
  <c r="AD57"/>
  <c r="AD25"/>
  <c r="AJ25"/>
  <c r="AD53"/>
  <c r="AD49"/>
  <c r="AD37"/>
  <c r="AD62"/>
  <c r="AD56"/>
  <c r="W23"/>
  <c r="AI23"/>
  <c r="W121"/>
  <c r="AJ121" s="1"/>
  <c r="AC256"/>
  <c r="AC23"/>
  <c r="AC200"/>
  <c r="AC69"/>
  <c r="AC167"/>
  <c r="W94"/>
  <c r="AJ94" s="1"/>
  <c r="AC43"/>
  <c r="AC177"/>
  <c r="AC202"/>
  <c r="AC302"/>
  <c r="W258"/>
  <c r="AJ258" s="1"/>
  <c r="AC258"/>
  <c r="W273"/>
  <c r="AJ273" s="1"/>
  <c r="AC273"/>
  <c r="W291"/>
  <c r="AJ291" s="1"/>
  <c r="AC291"/>
  <c r="W61"/>
  <c r="AJ61" s="1"/>
  <c r="AC61"/>
  <c r="AC35"/>
  <c r="W35"/>
  <c r="AJ35" s="1"/>
  <c r="W280"/>
  <c r="AJ280" s="1"/>
  <c r="AC280"/>
  <c r="W103"/>
  <c r="AJ103" s="1"/>
  <c r="AC103"/>
  <c r="W195"/>
  <c r="AJ195" s="1"/>
  <c r="AC195"/>
  <c r="W122"/>
  <c r="AJ122" s="1"/>
  <c r="AC122"/>
  <c r="W30"/>
  <c r="AJ30" s="1"/>
  <c r="AC30"/>
  <c r="AC80"/>
  <c r="W80"/>
  <c r="AJ80" s="1"/>
  <c r="W95"/>
  <c r="AJ95" s="1"/>
  <c r="AC95"/>
  <c r="W159"/>
  <c r="AJ159" s="1"/>
  <c r="AC159"/>
  <c r="W145"/>
  <c r="AJ145" s="1"/>
  <c r="AC145"/>
  <c r="W76"/>
  <c r="AJ76" s="1"/>
  <c r="AC76"/>
  <c r="W66"/>
  <c r="AJ66" s="1"/>
  <c r="AC66"/>
  <c r="W304"/>
  <c r="AJ304" s="1"/>
  <c r="AC304"/>
  <c r="W117"/>
  <c r="AJ117" s="1"/>
  <c r="AC117"/>
  <c r="AD71"/>
  <c r="AF171"/>
  <c r="AD171"/>
  <c r="W144"/>
  <c r="AJ144" s="1"/>
  <c r="AC144"/>
  <c r="AH171" l="1"/>
  <c r="AJ171"/>
  <c r="AI171"/>
  <c r="AD144"/>
  <c r="AD280"/>
  <c r="AD273"/>
  <c r="AD129"/>
  <c r="AD302"/>
  <c r="AD304"/>
  <c r="AD159"/>
  <c r="AD291"/>
  <c r="AD258"/>
  <c r="AD200"/>
  <c r="AD177"/>
  <c r="AD202"/>
  <c r="AD256"/>
  <c r="AD146"/>
  <c r="AD235"/>
  <c r="AD145"/>
  <c r="AD195"/>
  <c r="AD167"/>
  <c r="AD117"/>
  <c r="AD121"/>
  <c r="AD122"/>
  <c r="AD76"/>
  <c r="AD103"/>
  <c r="AD94"/>
  <c r="AD95"/>
  <c r="AD80"/>
  <c r="AD69"/>
  <c r="AD66"/>
  <c r="AD23"/>
  <c r="AJ23"/>
  <c r="AD43"/>
  <c r="AD30"/>
  <c r="AD61"/>
  <c r="AD35"/>
</calcChain>
</file>

<file path=xl/sharedStrings.xml><?xml version="1.0" encoding="utf-8"?>
<sst xmlns="http://schemas.openxmlformats.org/spreadsheetml/2006/main" count="9455" uniqueCount="2172">
  <si>
    <t/>
  </si>
  <si>
    <t>4604653269362</t>
  </si>
  <si>
    <t>пач.</t>
  </si>
  <si>
    <t>A</t>
  </si>
  <si>
    <t>--</t>
  </si>
  <si>
    <t>*</t>
  </si>
  <si>
    <t>251527</t>
  </si>
  <si>
    <t>..</t>
  </si>
  <si>
    <t>93/42/70</t>
  </si>
  <si>
    <t>ПРОЧИЕ ЭЛЕМЕНТЫ</t>
  </si>
  <si>
    <t>6. Изоляция для кровель (система "РУФУКЛОН")</t>
  </si>
  <si>
    <t>4604653273734</t>
  </si>
  <si>
    <t>223738</t>
  </si>
  <si>
    <t>100/100</t>
  </si>
  <si>
    <t>4604653273710</t>
  </si>
  <si>
    <t>Парапетный уклон (РУФ БАТТС В ОПТИМА) 1000x600x10/40</t>
  </si>
  <si>
    <t>234145</t>
  </si>
  <si>
    <t>10/40</t>
  </si>
  <si>
    <t>4604653267566</t>
  </si>
  <si>
    <t>Добор ОПТИМА 600 1000x600x40</t>
  </si>
  <si>
    <t>233868</t>
  </si>
  <si>
    <t>КОНТРУКЛОН СТАНДАРТ</t>
  </si>
  <si>
    <t>4604653267559</t>
  </si>
  <si>
    <t>Элемент B 600 1000x600x40/60</t>
  </si>
  <si>
    <t>224476</t>
  </si>
  <si>
    <t>40/60</t>
  </si>
  <si>
    <t>4604653267528</t>
  </si>
  <si>
    <t>224337</t>
  </si>
  <si>
    <t>20/40</t>
  </si>
  <si>
    <t>4604653268488</t>
  </si>
  <si>
    <t>Добор ОПТИМА 300 1000x300x40</t>
  </si>
  <si>
    <t>224331</t>
  </si>
  <si>
    <t>КОНТРУКЛОН ОПТИМА</t>
  </si>
  <si>
    <t>4604653267498</t>
  </si>
  <si>
    <t>Добор ОПТИМА 300 1000x300x20</t>
  </si>
  <si>
    <t>224328</t>
  </si>
  <si>
    <t>4604653268471</t>
  </si>
  <si>
    <t>Контруклон ОПТИМА 300 1000x300x20/40/60</t>
  </si>
  <si>
    <t>224282</t>
  </si>
  <si>
    <t>20/40/60</t>
  </si>
  <si>
    <t>4604653267436</t>
  </si>
  <si>
    <t>Угол ОПТИМА 300 1000x300x20/40</t>
  </si>
  <si>
    <t>225405</t>
  </si>
  <si>
    <t>4604653267467</t>
  </si>
  <si>
    <t>Добор ЭКСТРА 300 1000x300x40</t>
  </si>
  <si>
    <t>224321</t>
  </si>
  <si>
    <t>КОНТРУКЛОН ЭКСТРА</t>
  </si>
  <si>
    <t>4604653267382</t>
  </si>
  <si>
    <t>Добор ЭКСТРА 300 1000x300x20</t>
  </si>
  <si>
    <t>224318</t>
  </si>
  <si>
    <t>4604653267511</t>
  </si>
  <si>
    <t>Контруклон ЭКСТРА 300 1000x300x5/25/45</t>
  </si>
  <si>
    <t>223791</t>
  </si>
  <si>
    <t>5/25/45</t>
  </si>
  <si>
    <t>4604653267344</t>
  </si>
  <si>
    <t>Угол ЭКСТРА 300 1000x300x5/25</t>
  </si>
  <si>
    <t>223730</t>
  </si>
  <si>
    <t>5/25</t>
  </si>
  <si>
    <t>4604653267665</t>
  </si>
  <si>
    <t>Добор ОПТИМА 600 1000x600x60</t>
  </si>
  <si>
    <t>224332</t>
  </si>
  <si>
    <t>ОСНОВНОЙ УКЛОН ОПТИМА</t>
  </si>
  <si>
    <t>4604653267993</t>
  </si>
  <si>
    <t>Основной Уклон D ОПТИМА 1000x600x65/80</t>
  </si>
  <si>
    <t>120357</t>
  </si>
  <si>
    <t>65/80</t>
  </si>
  <si>
    <t>4604653267986</t>
  </si>
  <si>
    <t>Основной Уклон C ОПТИМА 1000x600x50/65</t>
  </si>
  <si>
    <t>224096</t>
  </si>
  <si>
    <t>50/65</t>
  </si>
  <si>
    <t>4604653267979</t>
  </si>
  <si>
    <t>Основной Уклон B ОПТИМА 1000x600x35/50</t>
  </si>
  <si>
    <t>224094</t>
  </si>
  <si>
    <t>35/50</t>
  </si>
  <si>
    <t>4604653267962</t>
  </si>
  <si>
    <t>224093</t>
  </si>
  <si>
    <t>20/35</t>
  </si>
  <si>
    <t>4604653267658</t>
  </si>
  <si>
    <t>Добор ЭКСТРА 600 1000x600x60</t>
  </si>
  <si>
    <t>224323</t>
  </si>
  <si>
    <t>ОСНОВНОЙ УКЛОН ЭКСТРА</t>
  </si>
  <si>
    <t>4604653267641</t>
  </si>
  <si>
    <t>Основной Уклон D ЭКСТРА 1000x600x50/65</t>
  </si>
  <si>
    <t>223590</t>
  </si>
  <si>
    <t>4604653267610</t>
  </si>
  <si>
    <t>Основной Уклон C ЭКСТРА 1000x600x35/50</t>
  </si>
  <si>
    <t>223583</t>
  </si>
  <si>
    <t>4604653267634</t>
  </si>
  <si>
    <t>Основной Уклон B ЭКСТРА 1000x600x20/35</t>
  </si>
  <si>
    <t>223422</t>
  </si>
  <si>
    <t>4604653267412</t>
  </si>
  <si>
    <t>223421</t>
  </si>
  <si>
    <t>5/20</t>
  </si>
  <si>
    <t>руб./уп. 
без НДС</t>
  </si>
  <si>
    <t>руб./уп. 
с НДС 20%</t>
  </si>
  <si>
    <t>руб./шт. 
с НДС 20%</t>
  </si>
  <si>
    <t>руб./шт. 
без НДС</t>
  </si>
  <si>
    <t>EAN-код (пал.)</t>
  </si>
  <si>
    <t>EAN-код (пач.)</t>
  </si>
  <si>
    <t>кг</t>
  </si>
  <si>
    <t>м3</t>
  </si>
  <si>
    <t>м2</t>
  </si>
  <si>
    <t>ЕИ</t>
  </si>
  <si>
    <t>Мин.
заказ</t>
  </si>
  <si>
    <t>ABC</t>
  </si>
  <si>
    <t>кг/маш.</t>
  </si>
  <si>
    <t>м3/маш.</t>
  </si>
  <si>
    <t>м2/маш.</t>
  </si>
  <si>
    <t>пал./маш.</t>
  </si>
  <si>
    <t>пач./маш.</t>
  </si>
  <si>
    <t>высота</t>
  </si>
  <si>
    <t>размеры</t>
  </si>
  <si>
    <t>кг/пал.</t>
  </si>
  <si>
    <t>м3/пал.</t>
  </si>
  <si>
    <t>м2/пал.</t>
  </si>
  <si>
    <t>шт./пал.</t>
  </si>
  <si>
    <t>стоп</t>
  </si>
  <si>
    <t>пач./пал.</t>
  </si>
  <si>
    <t>кг/пач.</t>
  </si>
  <si>
    <t>м3/пач.</t>
  </si>
  <si>
    <t>м2/пач.</t>
  </si>
  <si>
    <t>шт./пач.</t>
  </si>
  <si>
    <t>TRK</t>
  </si>
  <si>
    <t>ELA</t>
  </si>
  <si>
    <t>VYB</t>
  </si>
  <si>
    <t>ZHE</t>
  </si>
  <si>
    <t>Плотность</t>
  </si>
  <si>
    <t>Упаковка</t>
  </si>
  <si>
    <t>Название</t>
  </si>
  <si>
    <t>RW код</t>
  </si>
  <si>
    <t>Размер</t>
  </si>
  <si>
    <t>Ширина</t>
  </si>
  <si>
    <t>Длина</t>
  </si>
  <si>
    <t>Толщина</t>
  </si>
  <si>
    <t>Применение</t>
  </si>
  <si>
    <t>Продукт</t>
  </si>
  <si>
    <t>Сегмент</t>
  </si>
  <si>
    <t>КАТЕГОРИЯ</t>
  </si>
  <si>
    <t>МАШИНА 90 м3 (расчётная** вместимость)</t>
  </si>
  <si>
    <t>ПАЛЛЕТА</t>
  </si>
  <si>
    <t>ПАЧКА</t>
  </si>
  <si>
    <t>ПРОИЗВОДСТВО</t>
  </si>
  <si>
    <t>4604653266712</t>
  </si>
  <si>
    <t>C</t>
  </si>
  <si>
    <t>СЭНДВИЧ БАТТС СТАНДАРТ 1200x800x152 пач.</t>
  </si>
  <si>
    <t>241464</t>
  </si>
  <si>
    <t>Средний слой в металлических "сэндвич" панелях</t>
  </si>
  <si>
    <t>СЭНДВИЧ БАТТС СТАНДАРТ</t>
  </si>
  <si>
    <t>5. Изоляция в составе ж/б и сэндвич-панелей</t>
  </si>
  <si>
    <t>4604653273383</t>
  </si>
  <si>
    <t>пал.</t>
  </si>
  <si>
    <t>1200x1255</t>
  </si>
  <si>
    <t>СЭНДВИЧ БАТТС СТАНДАРТ 1200x627x152 30шт./пал.</t>
  </si>
  <si>
    <t>237159</t>
  </si>
  <si>
    <t>4604653273376</t>
  </si>
  <si>
    <t>СЭНДВИЧ БАТТС СТАНДАРТ 1200x627x152 пач.</t>
  </si>
  <si>
    <t>237209</t>
  </si>
  <si>
    <t>4604653266729</t>
  </si>
  <si>
    <t>СЭНДВИЧ БАТТС СТАНДАРТ 1200x800x122 пач.</t>
  </si>
  <si>
    <t>241489</t>
  </si>
  <si>
    <t>4604653273369</t>
  </si>
  <si>
    <t>СЭНДВИЧ БАТТС СТАНДАРТ 1200x627x122 36шт./пал.</t>
  </si>
  <si>
    <t>235844</t>
  </si>
  <si>
    <t>4604653273352</t>
  </si>
  <si>
    <t>СЭНДВИЧ БАТТС СТАНДАРТ 1200x627x122 пач.</t>
  </si>
  <si>
    <t>237073</t>
  </si>
  <si>
    <t>4604653274182</t>
  </si>
  <si>
    <t>СЭНДВИЧ БАТТС СТАНДАРТ 1200x800x102 пач.</t>
  </si>
  <si>
    <t>270795</t>
  </si>
  <si>
    <t>4604653273345</t>
  </si>
  <si>
    <t>СЭНДВИЧ БАТТС СТАНДАРТ 1200x627x102 46шт./пал.</t>
  </si>
  <si>
    <t>237690</t>
  </si>
  <si>
    <t>4604653273338</t>
  </si>
  <si>
    <t>СЭНДВИЧ БАТТС СТАНДАРТ 1200x627x102 пач.</t>
  </si>
  <si>
    <t>236452</t>
  </si>
  <si>
    <t>4604653265661</t>
  </si>
  <si>
    <t>СЭНДВИЧ БАТТС ОПТИМА 1200x800x152 пач.</t>
  </si>
  <si>
    <t>239156</t>
  </si>
  <si>
    <t>СЭНДВИЧ БАТТС ОПТИМА</t>
  </si>
  <si>
    <t>4604653273291</t>
  </si>
  <si>
    <t>СЭНДВИЧ БАТТС ОПТИМА 1200x627x152 30шт./пал.</t>
  </si>
  <si>
    <t>236043</t>
  </si>
  <si>
    <t>4604653273284</t>
  </si>
  <si>
    <t>СЭНДВИЧ БАТТС ОПТИМА 1200x627x152 пач.</t>
  </si>
  <si>
    <t>237096</t>
  </si>
  <si>
    <t>4604653263957</t>
  </si>
  <si>
    <t>СЭНДВИЧ БАТТС ОПТИМА 1200x800x122 пач.</t>
  </si>
  <si>
    <t>231176</t>
  </si>
  <si>
    <t>4604653273277</t>
  </si>
  <si>
    <t>СЭНДВИЧ БАТТС ОПТИМА 1200x627x122 36шт./пал.</t>
  </si>
  <si>
    <t>237076</t>
  </si>
  <si>
    <t>4604653273260</t>
  </si>
  <si>
    <t>СЭНДВИЧ БАТТС ОПТИМА 1200x627x122 пач.</t>
  </si>
  <si>
    <t>236385</t>
  </si>
  <si>
    <t>4604653274175</t>
  </si>
  <si>
    <t>СЭНДВИЧ БАТТС ОПТИМА 1200x800x102 пач.</t>
  </si>
  <si>
    <t>270799</t>
  </si>
  <si>
    <t>4604653273253</t>
  </si>
  <si>
    <t>СЭНДВИЧ БАТТС ОПТИМА 1200x627x102 46шт./пал.</t>
  </si>
  <si>
    <t>237171</t>
  </si>
  <si>
    <t>4604653273246</t>
  </si>
  <si>
    <t>СЭНДВИЧ БАТТС ОПТИМА 1200x627x102 пач.</t>
  </si>
  <si>
    <t>237162</t>
  </si>
  <si>
    <t>4604653274168</t>
  </si>
  <si>
    <t>2400x1200</t>
  </si>
  <si>
    <t>СЭНДВИЧ БАТТС ЭКСТРА 2400x1200x152 15шт./пал.</t>
  </si>
  <si>
    <t>270802</t>
  </si>
  <si>
    <t>СЭНДВИЧ БАТТС ЭКСТРА</t>
  </si>
  <si>
    <t>4604653274199</t>
  </si>
  <si>
    <t>СЭНДВИЧ БАТТС ЭКСТРА 1200x627x152 30шт./пал.</t>
  </si>
  <si>
    <t>270786</t>
  </si>
  <si>
    <t>4604653274151</t>
  </si>
  <si>
    <t>СЭНДВИЧ БАТТС ЭКСТРА 2400x1200x122 18шт./пал.</t>
  </si>
  <si>
    <t>270804</t>
  </si>
  <si>
    <t>4604653273406</t>
  </si>
  <si>
    <t>СЭНДВИЧ БАТТС ЭКСТРА 1200x627x122 36шт./пал.</t>
  </si>
  <si>
    <t>240441</t>
  </si>
  <si>
    <t>4604653271549</t>
  </si>
  <si>
    <t>СЭНДВИЧ БАТТС ЭКСТРА 2400x1200x102 21шт./пал.</t>
  </si>
  <si>
    <t>261043</t>
  </si>
  <si>
    <t>4604653273390</t>
  </si>
  <si>
    <t>СЭНДВИЧ БАТТС ЭКСТРА 1200x627x102 46шт./пал.</t>
  </si>
  <si>
    <t>240440</t>
  </si>
  <si>
    <t>4604653270634</t>
  </si>
  <si>
    <t>БЕТОНЭЛЕМЕНТ БАТТС ОПТИМА 1000x600x100 пач.</t>
  </si>
  <si>
    <t>258218</t>
  </si>
  <si>
    <t>Средний слой в железобетонных панелях</t>
  </si>
  <si>
    <t>БЕТОНЭЛЕМЕНТ БАТТС ОПТИМА</t>
  </si>
  <si>
    <t>4604653270641</t>
  </si>
  <si>
    <t>БЕТОНЭЛЕМЕНТ БАТТС ЭКСТРА 1000x600x100 пач.</t>
  </si>
  <si>
    <t>258214</t>
  </si>
  <si>
    <t>БЕТОНЭЛЕМЕНТ БАТТС ЭКСТРА</t>
  </si>
  <si>
    <t>4604653000132</t>
  </si>
  <si>
    <t>БЕТОНЭЛЕМЕНТ БАТТС 1000x600x150 пач.</t>
  </si>
  <si>
    <t>39104</t>
  </si>
  <si>
    <t>БЕТОНЭЛЕМЕНТ БАТТС</t>
  </si>
  <si>
    <t>4604653000088</t>
  </si>
  <si>
    <t>БЕТОНЭЛЕМЕНТ БАТТС 1000x600x100 пач.</t>
  </si>
  <si>
    <t>39099</t>
  </si>
  <si>
    <t>4604653000033</t>
  </si>
  <si>
    <t>БЕТОНЭЛЕМЕНТ БАТТС 1000x600x50 пач.</t>
  </si>
  <si>
    <t>39094</t>
  </si>
  <si>
    <t>4604653273673</t>
  </si>
  <si>
    <t>РУФ БАТТС Н ЛАМЕЛЛА 1200x200x200 пач.</t>
  </si>
  <si>
    <t>259722</t>
  </si>
  <si>
    <t>Специальные кровельные продукты</t>
  </si>
  <si>
    <t>РУФ БАТТС Н ЛАМЕЛЛА</t>
  </si>
  <si>
    <t>4. Изоляция для кровель</t>
  </si>
  <si>
    <t>4604653273666</t>
  </si>
  <si>
    <t>РУФ БАТТС Н ЛАМЕЛЛА 1200x200x100 пач.</t>
  </si>
  <si>
    <t>112282</t>
  </si>
  <si>
    <t>4604653241320</t>
  </si>
  <si>
    <t>БОНДРОК 1000x600x100 пач.</t>
  </si>
  <si>
    <t>162329</t>
  </si>
  <si>
    <t>БОНДРОК</t>
  </si>
  <si>
    <t>4604653242716</t>
  </si>
  <si>
    <t>БОНДРОК 1000x600x60 пач.</t>
  </si>
  <si>
    <t>138413</t>
  </si>
  <si>
    <t>4604653261205</t>
  </si>
  <si>
    <t>РУФ БАТТС СТЯЖКА 1000x600x200 пач.</t>
  </si>
  <si>
    <t>226508</t>
  </si>
  <si>
    <t>РУФ БАТТС СТЯЖКА</t>
  </si>
  <si>
    <t>4604653250674</t>
  </si>
  <si>
    <t>РУФ БАТТС СТЯЖКА 1000x600x150 пач.</t>
  </si>
  <si>
    <t>190923</t>
  </si>
  <si>
    <t>4604653258618</t>
  </si>
  <si>
    <t>РУФ БАТТС СТЯЖКА 1000x600x100 пач.</t>
  </si>
  <si>
    <t>190515</t>
  </si>
  <si>
    <t>4604653268860</t>
  </si>
  <si>
    <t>РУФ БАТТС СТЯЖКА 1000x600x50 пач.</t>
  </si>
  <si>
    <t>190503</t>
  </si>
  <si>
    <t>4604653250841</t>
  </si>
  <si>
    <t>РУФ БАТТС Н ОПТИМА 1000x600x200 пач.</t>
  </si>
  <si>
    <t>191645</t>
  </si>
  <si>
    <t>Кровельная теплоизоляция нижнего слоя</t>
  </si>
  <si>
    <t>РУФ БАТТС Н ОПТИМА</t>
  </si>
  <si>
    <t>4604653250827</t>
  </si>
  <si>
    <t>РУФ БАТТС Н ОПТИМА 1000x600x180 пач.</t>
  </si>
  <si>
    <t>191623</t>
  </si>
  <si>
    <t>4604653260680</t>
  </si>
  <si>
    <t>2000x1200</t>
  </si>
  <si>
    <t>РУФ БАТТС Н ОПТИМА 2000x1200x160 15шт./пал.</t>
  </si>
  <si>
    <t>224029</t>
  </si>
  <si>
    <t>4604653250803</t>
  </si>
  <si>
    <t>РУФ БАТТС Н ОПТИМА 1000x600x160 пач.</t>
  </si>
  <si>
    <t>191648</t>
  </si>
  <si>
    <t>4604653250797</t>
  </si>
  <si>
    <t>B</t>
  </si>
  <si>
    <t>РУФ БАТТС Н ОПТИМА 1000x600x150 пач.</t>
  </si>
  <si>
    <t>191544</t>
  </si>
  <si>
    <t>4604653267221</t>
  </si>
  <si>
    <t>РУФ БАТТС Н ОПТИМА 2000x1200x140 16шт./пал.</t>
  </si>
  <si>
    <t>242610</t>
  </si>
  <si>
    <t>4604653250780</t>
  </si>
  <si>
    <t>РУФ БАТТС Н ОПТИМА 1000x600x140 пач.</t>
  </si>
  <si>
    <t>191541</t>
  </si>
  <si>
    <t>4604653250773</t>
  </si>
  <si>
    <t>РУФ БАТТС Н ОПТИМА 1000x600x130 пач.</t>
  </si>
  <si>
    <t>191534</t>
  </si>
  <si>
    <t>4604653263544</t>
  </si>
  <si>
    <t>РУФ БАТТС Н ОПТИМА 2000x1200x120 20шт./пал.</t>
  </si>
  <si>
    <t>229504</t>
  </si>
  <si>
    <t>4604653273512</t>
  </si>
  <si>
    <t>РУФ БАТТС Н ОПТИМА 1200x1000x120 40шт./пал.</t>
  </si>
  <si>
    <t>255974</t>
  </si>
  <si>
    <t>4604653265579</t>
  </si>
  <si>
    <t>РУФ БАТТС Н ОПТИМА 1000x600x120 пач.</t>
  </si>
  <si>
    <t>191531</t>
  </si>
  <si>
    <t>4604653272225</t>
  </si>
  <si>
    <t>РУФ БАТТС Н ОПТИМА 2000x1200x110 21шт./пал.</t>
  </si>
  <si>
    <t>263393</t>
  </si>
  <si>
    <t>4604653270603</t>
  </si>
  <si>
    <t>РУФ БАТТС Н ОПТИМА 1200x1000x110 42шт./пал.</t>
  </si>
  <si>
    <t>257481</t>
  </si>
  <si>
    <t>4604653250759</t>
  </si>
  <si>
    <t>РУФ БАТТС Н ОПТИМА 1000x600x110 пач.</t>
  </si>
  <si>
    <t>191530</t>
  </si>
  <si>
    <t>4604653266590</t>
  </si>
  <si>
    <t>РУФ БАТТС Н ОПТИМА 2000x1200x100 24шт./пал.</t>
  </si>
  <si>
    <t>235406</t>
  </si>
  <si>
    <t>4604653263759</t>
  </si>
  <si>
    <t>РУФ БАТТС Н ОПТИМА 1200x1000x100 48шт./пал.</t>
  </si>
  <si>
    <t>230579</t>
  </si>
  <si>
    <t>4604653250742</t>
  </si>
  <si>
    <t>РУФ БАТТС Н ОПТИМА 1000x600x100 пач.</t>
  </si>
  <si>
    <t>191509</t>
  </si>
  <si>
    <t>4604653250728</t>
  </si>
  <si>
    <t>РУФ БАТТС Н ОПТИМА 1000x600x80 пач.</t>
  </si>
  <si>
    <t>191280</t>
  </si>
  <si>
    <t>4604653250711</t>
  </si>
  <si>
    <t>РУФ БАТТС Н ОПТИМА 1000x600x70 пач.</t>
  </si>
  <si>
    <t>191279</t>
  </si>
  <si>
    <t>4604653260093</t>
  </si>
  <si>
    <t>РУФ БАТТС Н ОПТИМА 1000x600x60 пач.</t>
  </si>
  <si>
    <t>213918</t>
  </si>
  <si>
    <t>4604653250698</t>
  </si>
  <si>
    <t>РУФ БАТТС Н ОПТИМА 1000x600x50 пач.</t>
  </si>
  <si>
    <t>191277</t>
  </si>
  <si>
    <t>4604653250582</t>
  </si>
  <si>
    <t>РУФ БАТТС Н ЭКСТРА 1000x600x200 пач.</t>
  </si>
  <si>
    <t>191159</t>
  </si>
  <si>
    <t>РУФ БАТТС Н ЭКСТРА</t>
  </si>
  <si>
    <t>4604653250568</t>
  </si>
  <si>
    <t>РУФ БАТТС Н ЭКСТРА 1000x600x180 пач.</t>
  </si>
  <si>
    <t>191152</t>
  </si>
  <si>
    <t>4604653266224</t>
  </si>
  <si>
    <t>РУФ БАТТС Н ЭКСТРА 2000x1200x160 15шт./пал.</t>
  </si>
  <si>
    <t>240100</t>
  </si>
  <si>
    <t>4604653250544</t>
  </si>
  <si>
    <t>РУФ БАТТС Н ЭКСТРА 1000x600x160 пач.</t>
  </si>
  <si>
    <t>191145</t>
  </si>
  <si>
    <t>4604653250537</t>
  </si>
  <si>
    <t>РУФ БАТТС Н ЭКСТРА 1000x600x150 пач.</t>
  </si>
  <si>
    <t>191117</t>
  </si>
  <si>
    <t>4604653272430</t>
  </si>
  <si>
    <t>РУФ БАТТС Н ЭКСТРА 2000x1200x140 16шт./пал.</t>
  </si>
  <si>
    <t>265129</t>
  </si>
  <si>
    <t>4604653250520</t>
  </si>
  <si>
    <t>РУФ БАТТС Н ЭКСТРА 1000x600x140 пач.</t>
  </si>
  <si>
    <t>191112</t>
  </si>
  <si>
    <t>4604653268778</t>
  </si>
  <si>
    <t>РУФ БАТТС Н ЭКСТРА 2000x1200x120 20шт./пал.</t>
  </si>
  <si>
    <t>247313</t>
  </si>
  <si>
    <t>4604653262936</t>
  </si>
  <si>
    <t>РУФ БАТТС Н ЭКСТРА 1200x1000x120 40шт./пал.</t>
  </si>
  <si>
    <t>227808</t>
  </si>
  <si>
    <t>4604653250506</t>
  </si>
  <si>
    <t>РУФ БАТТС Н ЭКСТРА 1000x600x120 пач.</t>
  </si>
  <si>
    <t>191096</t>
  </si>
  <si>
    <t>4604653265654</t>
  </si>
  <si>
    <t>РУФ БАТТС Н ЭКСТРА 2000x1200x110 21шт./пал.</t>
  </si>
  <si>
    <t>239059</t>
  </si>
  <si>
    <t>4604653270566</t>
  </si>
  <si>
    <t>РУФ БАТТС Н ЭКСТРА 1200x1000x110 42шт./пал.</t>
  </si>
  <si>
    <t>257487</t>
  </si>
  <si>
    <t>4604653250490</t>
  </si>
  <si>
    <t>РУФ БАТТС Н ЭКСТРА 1000x600x110 пач.</t>
  </si>
  <si>
    <t>191079</t>
  </si>
  <si>
    <t>4604653274090</t>
  </si>
  <si>
    <t>РУФ БАТТС Н ЭКСТРА 2000x1200x100 24шт./пал.</t>
  </si>
  <si>
    <t>270820</t>
  </si>
  <si>
    <t>4604653270559</t>
  </si>
  <si>
    <t>РУФ БАТТС Н ЭКСТРА 1200x1000x100 48шт./пал.</t>
  </si>
  <si>
    <t>257486</t>
  </si>
  <si>
    <t>4604653250483</t>
  </si>
  <si>
    <t>РУФ БАТТС Н ЭКСТРА 1000x600x100 пач.</t>
  </si>
  <si>
    <t>191007</t>
  </si>
  <si>
    <t>4604653250469</t>
  </si>
  <si>
    <t>РУФ БАТТС Н ЭКСТРА 1000x600x80 пач.</t>
  </si>
  <si>
    <t>190996</t>
  </si>
  <si>
    <t>4604653250445</t>
  </si>
  <si>
    <t>РУФ БАТТС Н ЭКСТРА 1000x600x70 пач.</t>
  </si>
  <si>
    <t>190994</t>
  </si>
  <si>
    <t>4604653250636</t>
  </si>
  <si>
    <t>РУФ БАТТС Н ЭКСТРА 1000x600x50 пач.</t>
  </si>
  <si>
    <t>190959</t>
  </si>
  <si>
    <t>4604653258656</t>
  </si>
  <si>
    <t>РУФ БАТТС В ОПТИМА 1000x600x200 пач.</t>
  </si>
  <si>
    <t>219947</t>
  </si>
  <si>
    <t>Кровельная теплоизоляция верхнего слоя</t>
  </si>
  <si>
    <t>РУФ БАТТС В ОПТИМА</t>
  </si>
  <si>
    <t>4604653251473</t>
  </si>
  <si>
    <t>РУФ БАТТС В ОПТИМА 1000x600x150 пач.</t>
  </si>
  <si>
    <t>194649</t>
  </si>
  <si>
    <t>4604653253064</t>
  </si>
  <si>
    <t>РУФ БАТТС В ОПТИМА 1000x600x120 пач.</t>
  </si>
  <si>
    <t>207804</t>
  </si>
  <si>
    <t>4604653251466</t>
  </si>
  <si>
    <t>РУФ БАТТС В ОПТИМА 1000x600x100 пач.</t>
  </si>
  <si>
    <t>194648</t>
  </si>
  <si>
    <t>4604653274076</t>
  </si>
  <si>
    <t>РУФ БАТТС В ОПТИМА 2000x1200x50 48шт./пал.</t>
  </si>
  <si>
    <t>270830</t>
  </si>
  <si>
    <t>4604653274069</t>
  </si>
  <si>
    <t>270843</t>
  </si>
  <si>
    <t>4604653251435</t>
  </si>
  <si>
    <t>РУФ БАТТС В ОПТИМА 1000x600x50 пач.</t>
  </si>
  <si>
    <t>194640</t>
  </si>
  <si>
    <t>4604653260994</t>
  </si>
  <si>
    <t>РУФ БАТТС В ОПТИМА 2000x1200x40 60шт./пал. VYB,ELA</t>
  </si>
  <si>
    <t>225319</t>
  </si>
  <si>
    <t>4604653273451</t>
  </si>
  <si>
    <t>РУФ БАТТС В ОПТИМА 2000x1200x40 58шт./пал. ZHE</t>
  </si>
  <si>
    <t>254011</t>
  </si>
  <si>
    <t>4604653260574</t>
  </si>
  <si>
    <t>РУФ БАТТС В ОПТИМА 1200x1000x40 120шт./пал. VYB,ELA</t>
  </si>
  <si>
    <t>223764</t>
  </si>
  <si>
    <t>4604653273468</t>
  </si>
  <si>
    <t>РУФ БАТТС В ОПТИМА 1200x1000x40 116шт./пал. ZHE</t>
  </si>
  <si>
    <t>253985</t>
  </si>
  <si>
    <t>4604653251428</t>
  </si>
  <si>
    <t>РУФ БАТТС В ОПТИМА 1000x600x40 пач.</t>
  </si>
  <si>
    <t>194636</t>
  </si>
  <si>
    <t>4604653259974</t>
  </si>
  <si>
    <t>РУФ БАТТС В ЭКСТРА 2000x1200x50 22шт./пал.</t>
  </si>
  <si>
    <t>223073</t>
  </si>
  <si>
    <t>РУФ БАТТС В ЭКСТРА</t>
  </si>
  <si>
    <t>4604653264350</t>
  </si>
  <si>
    <t>РУФ БАТТС В ЭКСТРА 1200x1000x50 44шт./пал.</t>
  </si>
  <si>
    <t>234612</t>
  </si>
  <si>
    <t>4604653251251</t>
  </si>
  <si>
    <t>РУФ БАТТС В ЭКСТРА 1000x600x50 пач.</t>
  </si>
  <si>
    <t>193719</t>
  </si>
  <si>
    <t>4604653259967</t>
  </si>
  <si>
    <t>РУФ БАТТС В ЭКСТРА 2000x1200x40 28шт./пал.</t>
  </si>
  <si>
    <t>193723</t>
  </si>
  <si>
    <t>4604653262929</t>
  </si>
  <si>
    <t>РУФ БАТТС В ЭКСТРА 1200x1000x40 56шт./пал.</t>
  </si>
  <si>
    <t>227788</t>
  </si>
  <si>
    <t>4604653251244</t>
  </si>
  <si>
    <t>РУФ БАТТС В ЭКСТРА 1000x600x40 пач.</t>
  </si>
  <si>
    <t>193709</t>
  </si>
  <si>
    <t>4604653273505</t>
  </si>
  <si>
    <t>РУФ БАТТС Д СТАНДАРТ 1000x600x200 пач.</t>
  </si>
  <si>
    <t>255231</t>
  </si>
  <si>
    <t>Кровельная теплоизоляция двойной плотности</t>
  </si>
  <si>
    <t>РУФ БАТТС Д СТАНДАРТ</t>
  </si>
  <si>
    <t>4604653264817</t>
  </si>
  <si>
    <t>РУФ БАТТС Д СТАНДАРТ 2000x1200x150 16шт./пал.</t>
  </si>
  <si>
    <t>236519</t>
  </si>
  <si>
    <t>4604653266675</t>
  </si>
  <si>
    <t>РУФ БАТТС Д СТАНДАРТ 1000x600x150 пач.</t>
  </si>
  <si>
    <t>238349</t>
  </si>
  <si>
    <t>4604653273482</t>
  </si>
  <si>
    <t>РУФ БАТТС Д СТАНДАРТ 1000x600x120 пач.</t>
  </si>
  <si>
    <t>255228</t>
  </si>
  <si>
    <t>4604653274038</t>
  </si>
  <si>
    <t>РУФ БАТТС Д СТАНДАРТ 2000x1200x100 24шт./пал.</t>
  </si>
  <si>
    <t>270163</t>
  </si>
  <si>
    <t>4604653266231</t>
  </si>
  <si>
    <t>РУФ БАТТС Д СТАНДАРТ 1000x600x100 пач.</t>
  </si>
  <si>
    <t>235700</t>
  </si>
  <si>
    <t>4604653260147</t>
  </si>
  <si>
    <t>РУФ БАТТС Д СТАНДАРТ 1000x600x80 пач.</t>
  </si>
  <si>
    <t>221519</t>
  </si>
  <si>
    <t>4604653260956</t>
  </si>
  <si>
    <t>270354</t>
  </si>
  <si>
    <t>4604653265920</t>
  </si>
  <si>
    <t>270849</t>
  </si>
  <si>
    <t>4604653251879</t>
  </si>
  <si>
    <t>РУФ БАТТС Д ОПТИМА 1000x600x200 пач.</t>
  </si>
  <si>
    <t>203598</t>
  </si>
  <si>
    <t>РУФ БАТТС Д ОПТИМА</t>
  </si>
  <si>
    <t>4604653251848</t>
  </si>
  <si>
    <t>РУФ БАТТС Д ОПТИМА 1000x600x180 пач.</t>
  </si>
  <si>
    <t>203408</t>
  </si>
  <si>
    <t>4604653251831</t>
  </si>
  <si>
    <t>РУФ БАТТС Д ОПТИМА 1000x600x160 пач.</t>
  </si>
  <si>
    <t>203405</t>
  </si>
  <si>
    <t>4604653259448</t>
  </si>
  <si>
    <t>РУФ БАТТС Д ОПТИМА 2000x1200x150 16шт./пал.</t>
  </si>
  <si>
    <t>221248</t>
  </si>
  <si>
    <t>4604653251824</t>
  </si>
  <si>
    <t>РУФ БАТТС Д ОПТИМА 1000x600x150 пач.</t>
  </si>
  <si>
    <t>203400</t>
  </si>
  <si>
    <t>4604653265340</t>
  </si>
  <si>
    <t>РУФ БАТТС Д ОПТИМА 1000x600x130 пач.</t>
  </si>
  <si>
    <t>233584</t>
  </si>
  <si>
    <t>4604653251800</t>
  </si>
  <si>
    <t>РУФ БАТТС Д ОПТИМА 1000x600x120 пач.</t>
  </si>
  <si>
    <t>203342</t>
  </si>
  <si>
    <t>4604653266651</t>
  </si>
  <si>
    <t>РУФ БАТТС Д ОПТИМА 2000x1200x100 24шт./пал.</t>
  </si>
  <si>
    <t>241313</t>
  </si>
  <si>
    <t>4604653251886</t>
  </si>
  <si>
    <t>РУФ БАТТС Д ОПТИМА 1000x600x100 пач.</t>
  </si>
  <si>
    <t>203315</t>
  </si>
  <si>
    <t>4604653263858</t>
  </si>
  <si>
    <t>РУФ БАТТС Д ОПТИМА 1000x600x80 пач.</t>
  </si>
  <si>
    <t>225754</t>
  </si>
  <si>
    <t>4604653252517</t>
  </si>
  <si>
    <t>РУФ БАТТС Д ОПТИМА 1000x600x60 пач.</t>
  </si>
  <si>
    <t>205341</t>
  </si>
  <si>
    <t>4604653252678</t>
  </si>
  <si>
    <t>РУФ БАТТС Д ЭКСТРА 1000x600x200 пач.</t>
  </si>
  <si>
    <t>205881</t>
  </si>
  <si>
    <t>РУФ БАТТС Д ЭКСТРА</t>
  </si>
  <si>
    <t>4604653264336</t>
  </si>
  <si>
    <t>РУФ БАТТС Д ЭКСТРА 1000x600x160 пач.</t>
  </si>
  <si>
    <t>234619</t>
  </si>
  <si>
    <t>4604653252289</t>
  </si>
  <si>
    <t>РУФ БАТТС Д ЭКСТРА 1000x600x150 пач.</t>
  </si>
  <si>
    <t>203911</t>
  </si>
  <si>
    <t>4604653252265</t>
  </si>
  <si>
    <t>РУФ БАТТС Д ЭКСТРА 1000x600x130 пач.</t>
  </si>
  <si>
    <t>203906</t>
  </si>
  <si>
    <t>4604653252258</t>
  </si>
  <si>
    <t>РУФ БАТТС Д ЭКСТРА 1000x600x120 пач.</t>
  </si>
  <si>
    <t>203902</t>
  </si>
  <si>
    <t>4604653263254</t>
  </si>
  <si>
    <t>РУФ БАТТС Д ЭКСТРА 2000x1200x100 24шт./пал.</t>
  </si>
  <si>
    <t>229262</t>
  </si>
  <si>
    <t>4604653252234</t>
  </si>
  <si>
    <t>РУФ БАТТС Д ЭКСТРА 1000x600x100 пач.</t>
  </si>
  <si>
    <t>203895</t>
  </si>
  <si>
    <t>4604653252692</t>
  </si>
  <si>
    <t>РУФ БАТТС Д ЭКСТРА 1000x600x80 пач.</t>
  </si>
  <si>
    <t>205905</t>
  </si>
  <si>
    <t>4604653252227</t>
  </si>
  <si>
    <t>РУФ БАТТС Д ЭКСТРА 1000x600x60 пач.</t>
  </si>
  <si>
    <t>248920</t>
  </si>
  <si>
    <t>4604653273659</t>
  </si>
  <si>
    <t>ФАСАД ЛАМЕЛЛА 1200x150x150 пач.</t>
  </si>
  <si>
    <t>232591</t>
  </si>
  <si>
    <t>Теплоизоляция штукатурных фасадов для участков, имеющих криволинейную или "ломаную" поверхность (эркеры, пилястры и т.п.)</t>
  </si>
  <si>
    <t>ФАСАД ЛАМЕЛЛА</t>
  </si>
  <si>
    <t>3. Изоляция для штукатурных фасадных систем</t>
  </si>
  <si>
    <t>4604653273642</t>
  </si>
  <si>
    <t>ФАСАД ЛАМЕЛЛА 1200x150x100 пач.</t>
  </si>
  <si>
    <t>73604</t>
  </si>
  <si>
    <t>4604653207982</t>
  </si>
  <si>
    <t>ПЛАСТЕР БАТТС 1000x600x150 пач.</t>
  </si>
  <si>
    <t>39196</t>
  </si>
  <si>
    <t>Теплоизоляция фасадов с оштукатуриванием по стальной армирующей сетке</t>
  </si>
  <si>
    <t>ПЛАСТЕР БАТТС</t>
  </si>
  <si>
    <t>4604653207937</t>
  </si>
  <si>
    <t>ПЛАСТЕР БАТТС 1000x600x100 пач.</t>
  </si>
  <si>
    <t>39191</t>
  </si>
  <si>
    <t>4604653259837</t>
  </si>
  <si>
    <t>4604653249340</t>
  </si>
  <si>
    <t>1200x1000</t>
  </si>
  <si>
    <t>222928</t>
  </si>
  <si>
    <t>Теплоизоляция штукатурных фасадов в малоэтажном строительстве</t>
  </si>
  <si>
    <t>РОКФАСАД</t>
  </si>
  <si>
    <t>РОКФАСАД 1000x600x100 пач.</t>
  </si>
  <si>
    <t>199509</t>
  </si>
  <si>
    <t>4604653259844</t>
  </si>
  <si>
    <t>4604653249319</t>
  </si>
  <si>
    <t>222930</t>
  </si>
  <si>
    <t>РОКФАСАД 1000x600x50 пач. TRK</t>
  </si>
  <si>
    <t>199507</t>
  </si>
  <si>
    <t>РОКФАСАД 1000x600x50 пач. ZHE,VYB,ELA</t>
  </si>
  <si>
    <t>176276</t>
  </si>
  <si>
    <t>4604653243454</t>
  </si>
  <si>
    <t>ФАСАД БАТТС ОПТИМА 1200x600x200 пач.</t>
  </si>
  <si>
    <t>207126</t>
  </si>
  <si>
    <t>Теплоизоляция фасадных систем с наружными штукатурными слоями</t>
  </si>
  <si>
    <t>ФАСАД БАТТС ОПТИМА</t>
  </si>
  <si>
    <t>4604653272478</t>
  </si>
  <si>
    <t>ФАСАД БАТТС ОПТИМА 1000x600x200 пач.</t>
  </si>
  <si>
    <t>265466</t>
  </si>
  <si>
    <t>4604653243430</t>
  </si>
  <si>
    <t>ФАСАД БАТТС ОПТИМА 1200x600x180 пач.</t>
  </si>
  <si>
    <t>207122</t>
  </si>
  <si>
    <t>4604653253095</t>
  </si>
  <si>
    <t>ФАСАД БАТТС ОПТИМА 1000x600x180 пач.</t>
  </si>
  <si>
    <t>201094</t>
  </si>
  <si>
    <t>4604653253156</t>
  </si>
  <si>
    <t>ФАСАД БАТТС ОПТИМА 1200x600x160 пач.</t>
  </si>
  <si>
    <t>207043</t>
  </si>
  <si>
    <t>4604653242990</t>
  </si>
  <si>
    <t>ФАСАД БАТТС ОПТИМА 1000x600x160 пач.</t>
  </si>
  <si>
    <t>195964</t>
  </si>
  <si>
    <t>4604653270573</t>
  </si>
  <si>
    <t>4604653243409</t>
  </si>
  <si>
    <t>ФАСАД БАТТС ОПТИМА 1200x600x150 32пач./пал.</t>
  </si>
  <si>
    <t>257934</t>
  </si>
  <si>
    <t>ФАСАД БАТТС ОПТИМА 1200x600x150 пач.</t>
  </si>
  <si>
    <t>207038</t>
  </si>
  <si>
    <t>4604653258861</t>
  </si>
  <si>
    <t>4604653242983</t>
  </si>
  <si>
    <t>ФАСАД БАТТС ОПТИМА 1000x600x150 32пач./пал.</t>
  </si>
  <si>
    <t>221052</t>
  </si>
  <si>
    <t>4604653272928</t>
  </si>
  <si>
    <t>ФАСАД БАТТС ОПТИМА 1000x600x150 16пач./пал.</t>
  </si>
  <si>
    <t>230475</t>
  </si>
  <si>
    <t>ФАСАД БАТТС ОПТИМА 1000x600x150 пач.</t>
  </si>
  <si>
    <t>195962</t>
  </si>
  <si>
    <t>4604653243393</t>
  </si>
  <si>
    <t>ФАСАД БАТТС ОПТИМА 1200x600x140 пач.</t>
  </si>
  <si>
    <t>206953</t>
  </si>
  <si>
    <t>4604653242877</t>
  </si>
  <si>
    <t>ФАСАД БАТТС ОПТИМА 1000x600x140 пач.</t>
  </si>
  <si>
    <t>195959</t>
  </si>
  <si>
    <t>4604653243386</t>
  </si>
  <si>
    <t>ФАСАД БАТТС ОПТИМА 1200x600x130 пач.</t>
  </si>
  <si>
    <t>206949</t>
  </si>
  <si>
    <t>4604653242969</t>
  </si>
  <si>
    <t>ФАСАД БАТТС ОПТИМА 1000x600x130 пач.</t>
  </si>
  <si>
    <t>195958</t>
  </si>
  <si>
    <t>4604653243379</t>
  </si>
  <si>
    <t>ФАСАД БАТТС ОПТИМА 1200x600x120 пач.</t>
  </si>
  <si>
    <t>206946</t>
  </si>
  <si>
    <t>4604653242952</t>
  </si>
  <si>
    <t>ФАСАД БАТТС ОПТИМА 1000x600x120 пач.</t>
  </si>
  <si>
    <t>195955</t>
  </si>
  <si>
    <t>4604653270610</t>
  </si>
  <si>
    <t>4604653243355</t>
  </si>
  <si>
    <t>ФАСАД БАТТС ОПТИМА 1200x600x100 48пач./пал.</t>
  </si>
  <si>
    <t>258120</t>
  </si>
  <si>
    <t>ФАСАД БАТТС ОПТИМА 1200x600x100 пач.</t>
  </si>
  <si>
    <t>206920</t>
  </si>
  <si>
    <t>4604653258847</t>
  </si>
  <si>
    <t>4604653242938</t>
  </si>
  <si>
    <t>ФАСАД БАТТС ОПТИМА 1000x600x100 32пач./пал.</t>
  </si>
  <si>
    <t>221046</t>
  </si>
  <si>
    <t>4604653272911</t>
  </si>
  <si>
    <t>4604653272904</t>
  </si>
  <si>
    <t>ФАСАД БАТТС ОПТИМА 1000x600x100 16пач./пал.</t>
  </si>
  <si>
    <t>230459</t>
  </si>
  <si>
    <t>ФАСАД БАТТС ОПТИМА 1000x600x100 пач.</t>
  </si>
  <si>
    <t>195953</t>
  </si>
  <si>
    <t>4604653243331</t>
  </si>
  <si>
    <t>ФАСАД БАТТС ОПТИМА 1200x600x80 пач.</t>
  </si>
  <si>
    <t>206804</t>
  </si>
  <si>
    <t>4604653258953</t>
  </si>
  <si>
    <t>ФАСАД БАТТС ОПТИМА 1000x600x80 пач.</t>
  </si>
  <si>
    <t>220983</t>
  </si>
  <si>
    <t>4607074171054</t>
  </si>
  <si>
    <t>ФАСАД БАТТС ОПТИМА 1200x600x70 пач.</t>
  </si>
  <si>
    <t>138508</t>
  </si>
  <si>
    <t>4604653272898</t>
  </si>
  <si>
    <t>ФАСАД БАТТС ОПТИМА 1000x600x70 пач. TRK</t>
  </si>
  <si>
    <t>195945</t>
  </si>
  <si>
    <t>4604653258939</t>
  </si>
  <si>
    <t>ФАСАД БАТТС ОПТИМА 1000x600x70 пач. ZHE,VYB,ELA</t>
  </si>
  <si>
    <t>220957</t>
  </si>
  <si>
    <t>4604653270535</t>
  </si>
  <si>
    <t>4604653243300</t>
  </si>
  <si>
    <t>ФАСАД БАТТС ОПТИМА 1200x600x50 36пач./пал.</t>
  </si>
  <si>
    <t>257873</t>
  </si>
  <si>
    <t>ФАСАД БАТТС ОПТИМА 1200x600x50 пач.</t>
  </si>
  <si>
    <t>138506</t>
  </si>
  <si>
    <t>4604653258878</t>
  </si>
  <si>
    <t>4604653237514</t>
  </si>
  <si>
    <t>ФАСАД БАТТС ОПТИМА 1000x600x50 32пач./пал. VYB,ELA</t>
  </si>
  <si>
    <t>221054</t>
  </si>
  <si>
    <t>4604653272881</t>
  </si>
  <si>
    <t>4604653272874</t>
  </si>
  <si>
    <t>ФАСАД БАТТС ОПТИМА 1000x600x50 16пач./пал. ZHE</t>
  </si>
  <si>
    <t>195802</t>
  </si>
  <si>
    <t>138481</t>
  </si>
  <si>
    <t>4604653266200</t>
  </si>
  <si>
    <t>ФАСАД БАТТС ЭКСТРА 1200x600x200 пач.</t>
  </si>
  <si>
    <t>240096</t>
  </si>
  <si>
    <t>ФАСАД БАТТС ЭКСТРА</t>
  </si>
  <si>
    <t>4604653272461</t>
  </si>
  <si>
    <t>ФАСАД БАТТС ЭКСТРА 1000x600x200 пач.</t>
  </si>
  <si>
    <t>266550</t>
  </si>
  <si>
    <t>4604653266194</t>
  </si>
  <si>
    <t>ФАСАД БАТТС ЭКСТРА 1200x600x160 пач.</t>
  </si>
  <si>
    <t>240094</t>
  </si>
  <si>
    <t>4604653272997</t>
  </si>
  <si>
    <t>ФАСАД БАТТС ЭКСТРА 1000x600x160 пач.</t>
  </si>
  <si>
    <t>240009</t>
  </si>
  <si>
    <t>4604653274007</t>
  </si>
  <si>
    <t>4604653265807</t>
  </si>
  <si>
    <t>ФАСАД БАТТС ЭКСТРА 1200x600x150 32пач./пал.</t>
  </si>
  <si>
    <t>270670</t>
  </si>
  <si>
    <t>ФАСАД БАТТС ЭКСТРА 1200x600x150 пач.</t>
  </si>
  <si>
    <t>239503</t>
  </si>
  <si>
    <t>4604653274014</t>
  </si>
  <si>
    <t>4604653270474</t>
  </si>
  <si>
    <t>ФАСАД БАТТС ЭКСТРА 1000x600x150 32пач./пал.</t>
  </si>
  <si>
    <t>270672</t>
  </si>
  <si>
    <t>4604653272973</t>
  </si>
  <si>
    <t>ФАСАД БАТТС ЭКСТРА 1000x600x150 16пач./пал.</t>
  </si>
  <si>
    <t>255237</t>
  </si>
  <si>
    <t>ФАСАД БАТТС ЭКСТРА 1000x600x150 пач.</t>
  </si>
  <si>
    <t>239492</t>
  </si>
  <si>
    <t>4604653266163</t>
  </si>
  <si>
    <t>ФАСАД БАТТС ЭКСТРА 1200x600x120 пач.</t>
  </si>
  <si>
    <t>240021</t>
  </si>
  <si>
    <t>4604653272980</t>
  </si>
  <si>
    <t>ФАСАД БАТТС ЭКСТРА 1000x600x120 пач.</t>
  </si>
  <si>
    <t>239491</t>
  </si>
  <si>
    <t>4604653268136</t>
  </si>
  <si>
    <t>4604653265791</t>
  </si>
  <si>
    <t>ФАСАД БАТТС ЭКСТРА 1200x600x100 48пач./пал.</t>
  </si>
  <si>
    <t>245121</t>
  </si>
  <si>
    <t>ФАСАД БАТТС ЭКСТРА 1200x600x100 пач.</t>
  </si>
  <si>
    <t>239501</t>
  </si>
  <si>
    <t>4604653273994</t>
  </si>
  <si>
    <t>4604653269539</t>
  </si>
  <si>
    <t>ФАСАД БАТТС ЭКСТРА 1000x600x100 48пач./пал.</t>
  </si>
  <si>
    <t>270666</t>
  </si>
  <si>
    <t>4604653268044</t>
  </si>
  <si>
    <t>ФАСАД БАТТС ЭКСТРА 1000x600x100 24пач./пал.</t>
  </si>
  <si>
    <t>243738</t>
  </si>
  <si>
    <t>ФАСАД БАТТС ЭКСТРА 1000x600x100 пач.</t>
  </si>
  <si>
    <t>239490</t>
  </si>
  <si>
    <t>4604653266156</t>
  </si>
  <si>
    <t>ФАСАД БАТТС ЭКСТРА 1200x600x80 пач.</t>
  </si>
  <si>
    <t>240015</t>
  </si>
  <si>
    <t>4604653272966</t>
  </si>
  <si>
    <t>ФАСАД БАТТС ЭКСТРА 1000x600x80 пач. TRK</t>
  </si>
  <si>
    <t>253439</t>
  </si>
  <si>
    <t>4604653272959</t>
  </si>
  <si>
    <t>ФАСАД БАТТС ЭКСТРА 1000x600x80 пач. ZHE,VYB,ELA</t>
  </si>
  <si>
    <t>239488</t>
  </si>
  <si>
    <t>4604653269034</t>
  </si>
  <si>
    <t>4604653265784</t>
  </si>
  <si>
    <t>ФАСАД БАТТС ЭКСТРА 1200x600x50 48пач./пал.</t>
  </si>
  <si>
    <t>248545</t>
  </si>
  <si>
    <t>ФАСАД БАТТС ЭКСТРА 1200x600x50 пач.</t>
  </si>
  <si>
    <t>239499</t>
  </si>
  <si>
    <t>4604653273987</t>
  </si>
  <si>
    <t>4604653266989</t>
  </si>
  <si>
    <t>ФАСАД БАТТС ЭКСТРА 1000x600x50 48пач./пал. VYB,ELA</t>
  </si>
  <si>
    <t>270599</t>
  </si>
  <si>
    <t>4604653269522</t>
  </si>
  <si>
    <t>ФАСАД БАТТС ЭКСТРА 1000x600x50 24пач./пал. ZHE</t>
  </si>
  <si>
    <t>244246</t>
  </si>
  <si>
    <t>239487</t>
  </si>
  <si>
    <t>4604653270627</t>
  </si>
  <si>
    <t>ФАСАД БАТТС ЭКСТРА 1200x600x40 пач.</t>
  </si>
  <si>
    <t>258152</t>
  </si>
  <si>
    <t>4604653270689</t>
  </si>
  <si>
    <t>ФАСАД БАТТС ЭКСТРА 1000x600x40 пач. VYB</t>
  </si>
  <si>
    <t>258674</t>
  </si>
  <si>
    <t>ФАСАД БАТТС ЭКСТРА 1000x600x40 пач. ZHE</t>
  </si>
  <si>
    <t>270588</t>
  </si>
  <si>
    <t>4604653273802</t>
  </si>
  <si>
    <t>ФАСАД БАТТС ЭКСТРА 1200x600x30 пач.</t>
  </si>
  <si>
    <t>271362</t>
  </si>
  <si>
    <t>4604653271440</t>
  </si>
  <si>
    <t>ФАСАД БАТТС ЭКСТРА 1000x600x30 пач. VYB</t>
  </si>
  <si>
    <t>245664</t>
  </si>
  <si>
    <t>4604653272942</t>
  </si>
  <si>
    <t>ФАСАД БАТТС ЭКСТРА 1000x600x30 пач. ZHE</t>
  </si>
  <si>
    <t>262019</t>
  </si>
  <si>
    <t>4604653272935</t>
  </si>
  <si>
    <t>ФАСАД БАТТС ЭКСТРА 1000x600x25 пач.</t>
  </si>
  <si>
    <t>260677</t>
  </si>
  <si>
    <t>Теплоизоляция фасадных систем с наружными штукатурными слоями (двойной плотности)</t>
  </si>
  <si>
    <t>ФАСАД БАТТС Д ОПТИМА</t>
  </si>
  <si>
    <t>4604653274137</t>
  </si>
  <si>
    <t>270810</t>
  </si>
  <si>
    <t>4604653272805</t>
  </si>
  <si>
    <t>ФАСАД БАТТС Д ОПТИМА 1000x600x200 пач.</t>
  </si>
  <si>
    <t>248361</t>
  </si>
  <si>
    <t>4604653271075</t>
  </si>
  <si>
    <t>259947</t>
  </si>
  <si>
    <t>4604653272799</t>
  </si>
  <si>
    <t>ФАСАД БАТТС Д ОПТИМА 1000x600x180 пач.</t>
  </si>
  <si>
    <t>257108</t>
  </si>
  <si>
    <t>4604653271051</t>
  </si>
  <si>
    <t>259946</t>
  </si>
  <si>
    <t>4604653272782</t>
  </si>
  <si>
    <t>ФАСАД БАТТС Д ОПТИМА 1000x600x170 пач.</t>
  </si>
  <si>
    <t>243013</t>
  </si>
  <si>
    <t>4604653271037</t>
  </si>
  <si>
    <t>259296</t>
  </si>
  <si>
    <t>4604653272775</t>
  </si>
  <si>
    <t>ФАСАД БАТТС Д ОПТИМА 1000x600x160 пач.</t>
  </si>
  <si>
    <t>242779</t>
  </si>
  <si>
    <t>4604653271020</t>
  </si>
  <si>
    <t>4604653271013</t>
  </si>
  <si>
    <t>264200</t>
  </si>
  <si>
    <t>259291</t>
  </si>
  <si>
    <t>4604653272768</t>
  </si>
  <si>
    <t>4604653272751</t>
  </si>
  <si>
    <t>ФАСАД БАТТС Д ОПТИМА 1000x600x150 32пач./пал.</t>
  </si>
  <si>
    <t>256978</t>
  </si>
  <si>
    <t>ФАСАД БАТТС Д ОПТИМА 1000x600x150 пач.</t>
  </si>
  <si>
    <t>242297</t>
  </si>
  <si>
    <t>4604653270993</t>
  </si>
  <si>
    <t>259290</t>
  </si>
  <si>
    <t>4604653272744</t>
  </si>
  <si>
    <t>ФАСАД БАТТС Д ОПТИМА 1000x600x140 пач.</t>
  </si>
  <si>
    <t>257107</t>
  </si>
  <si>
    <t>4604653270979</t>
  </si>
  <si>
    <t>259289</t>
  </si>
  <si>
    <t>4604653272737</t>
  </si>
  <si>
    <t>ФАСАД БАТТС Д ОПТИМА 1000x600x130 пач.</t>
  </si>
  <si>
    <t>251133</t>
  </si>
  <si>
    <t>4604653270962</t>
  </si>
  <si>
    <t>4604653270955</t>
  </si>
  <si>
    <t>259955</t>
  </si>
  <si>
    <t>259285</t>
  </si>
  <si>
    <t>4604653274144</t>
  </si>
  <si>
    <t>4604653272720</t>
  </si>
  <si>
    <t>ФАСАД БАТТС Д ОПТИМА 1000x600x120 40пач./пал.</t>
  </si>
  <si>
    <t>270807</t>
  </si>
  <si>
    <t>ФАСАД БАТТС Д ОПТИМА 1000x600x120 пач.</t>
  </si>
  <si>
    <t>244102</t>
  </si>
  <si>
    <t>4604653270948</t>
  </si>
  <si>
    <t>4604653270931</t>
  </si>
  <si>
    <t>270675</t>
  </si>
  <si>
    <t>259262</t>
  </si>
  <si>
    <t>4604653272713</t>
  </si>
  <si>
    <t>4604653272706</t>
  </si>
  <si>
    <t>ФАСАД БАТТС Д ОПТИМА 1000x600x100 32пач./пал.</t>
  </si>
  <si>
    <t>257942</t>
  </si>
  <si>
    <t>ФАСАД БАТТС Д ОПТИМА 1000x600x100 пач.</t>
  </si>
  <si>
    <t>242197</t>
  </si>
  <si>
    <t>4604653266392</t>
  </si>
  <si>
    <t>ФАСАД БАТТС Д ОПТИМА 1200x600x80 пач. ELA</t>
  </si>
  <si>
    <t>240344</t>
  </si>
  <si>
    <t>4604653271099</t>
  </si>
  <si>
    <t>ФАСАД БАТТС Д ОПТИМА 1200x600x80 пач. VYB</t>
  </si>
  <si>
    <t>259261</t>
  </si>
  <si>
    <t>4604653272690</t>
  </si>
  <si>
    <t>ФАСАД БАТТС Д ОПТИМА 1000x600x80 пач.</t>
  </si>
  <si>
    <t>242189</t>
  </si>
  <si>
    <t>4604653265852</t>
  </si>
  <si>
    <t>ФАСАД БАТТС Д ЭКСТРА 1200x600x200 пач.</t>
  </si>
  <si>
    <t>ФАСАД БАТТС Д ЭКСТРА</t>
  </si>
  <si>
    <t>4604653272867</t>
  </si>
  <si>
    <t>ФАСАД БАТТС Д ЭКСТРА 1000x600x200 пач.</t>
  </si>
  <si>
    <t>240134</t>
  </si>
  <si>
    <t>4604653271259</t>
  </si>
  <si>
    <t>260270</t>
  </si>
  <si>
    <t>4604653272850</t>
  </si>
  <si>
    <t>ФАСАД БАТТС Д ЭКСТРА 1000x600x160 пач.</t>
  </si>
  <si>
    <t>239452</t>
  </si>
  <si>
    <t>4604653271242</t>
  </si>
  <si>
    <t>4604653271235</t>
  </si>
  <si>
    <t>260284</t>
  </si>
  <si>
    <t>260266</t>
  </si>
  <si>
    <t>4604653274120</t>
  </si>
  <si>
    <t>4604653272843</t>
  </si>
  <si>
    <t>ФАСАД БАТТС Д ЭКСТРА 1000x600x150 16пач./пал.</t>
  </si>
  <si>
    <t>270811</t>
  </si>
  <si>
    <t>ФАСАД БАТТС Д ЭКСТРА 1000x600x150 пач.</t>
  </si>
  <si>
    <t>239635</t>
  </si>
  <si>
    <t>4604653271211</t>
  </si>
  <si>
    <t>260264</t>
  </si>
  <si>
    <t>4604653272836</t>
  </si>
  <si>
    <t>ФАСАД БАТТС Д ЭКСТРА 1000x600x140 пач.</t>
  </si>
  <si>
    <t>240131</t>
  </si>
  <si>
    <t>4604653271198</t>
  </si>
  <si>
    <t>260029</t>
  </si>
  <si>
    <t>4604653272829</t>
  </si>
  <si>
    <t>ФАСАД БАТТС Д ЭКСТРА 1000x600x130 пач.</t>
  </si>
  <si>
    <t>240130</t>
  </si>
  <si>
    <t>4604653271181</t>
  </si>
  <si>
    <t>4604653271174</t>
  </si>
  <si>
    <t>260283</t>
  </si>
  <si>
    <t>260028</t>
  </si>
  <si>
    <t>4604653274113</t>
  </si>
  <si>
    <t>4604653272812</t>
  </si>
  <si>
    <t>ФАСАД БАТТС Д ЭКСТРА 1000x600x120 20пач./пал.</t>
  </si>
  <si>
    <t>270813</t>
  </si>
  <si>
    <t>ФАСАД БАТТС Д ЭКСТРА 1000x600x120 пач.</t>
  </si>
  <si>
    <t>240128</t>
  </si>
  <si>
    <t>4604653271143</t>
  </si>
  <si>
    <t>4604653271136</t>
  </si>
  <si>
    <t>260278</t>
  </si>
  <si>
    <t>259409</t>
  </si>
  <si>
    <t>4604653269188</t>
  </si>
  <si>
    <t>4604653269171</t>
  </si>
  <si>
    <t>ФАСАД БАТТС Д ЭКСТРА 1000x600x100 16пач./пал.</t>
  </si>
  <si>
    <t>249001</t>
  </si>
  <si>
    <t>ФАСАД БАТТС Д ЭКСТРА 1000x600x100 пач.</t>
  </si>
  <si>
    <t>239432</t>
  </si>
  <si>
    <t>4604653266330</t>
  </si>
  <si>
    <t>ФАСАД БАТТС Д ЭКСТРА 1200x600x80 пач.</t>
  </si>
  <si>
    <t>240256</t>
  </si>
  <si>
    <t>4604653270146</t>
  </si>
  <si>
    <t>ВЕНТИ БАТТС ОПТИМА КС 1000x600x100 пач.</t>
  </si>
  <si>
    <t>256822</t>
  </si>
  <si>
    <t>Теплоизоляция навесных фасадных систем с воздушным зазором</t>
  </si>
  <si>
    <t>ВЕНТИ БАТТС ОПТИМА КС</t>
  </si>
  <si>
    <t>2. Изоляция для навесных фасадных систем</t>
  </si>
  <si>
    <t>4604653248824</t>
  </si>
  <si>
    <t>ВЕНТИ БАТТС КС 1000x600x100 пач.</t>
  </si>
  <si>
    <t>166700</t>
  </si>
  <si>
    <t>ВЕНТИ БАТТС КС</t>
  </si>
  <si>
    <t>4604653269652</t>
  </si>
  <si>
    <t>ВЕНТИ БАТТС Д ОПТИМА КС 1000x600x100 пач.</t>
  </si>
  <si>
    <t>253664</t>
  </si>
  <si>
    <t>Теплоизоляция навесных фасадных систем с воздушным зазором (двойной плотности)</t>
  </si>
  <si>
    <t>ВЕНТИ БАТТС Д ОПТИМА КС</t>
  </si>
  <si>
    <t>4604653250346</t>
  </si>
  <si>
    <t>ВЕНТИ БАТТС Д КС 1000x600x100 пач.</t>
  </si>
  <si>
    <t>180622</t>
  </si>
  <si>
    <t>ВЕНТИ БАТТС Д КС</t>
  </si>
  <si>
    <t>4604653265975</t>
  </si>
  <si>
    <t>4604653254740</t>
  </si>
  <si>
    <t>ВЕНТИ БАТТС Н ОПТИМА 1000x600x150 16пач./пал.</t>
  </si>
  <si>
    <t>270790</t>
  </si>
  <si>
    <t>ВЕНТИ БАТТС Н ОПТИМА</t>
  </si>
  <si>
    <t>ВЕНТИ БАТТС Н ОПТИМА 1000x600x150 пач.</t>
  </si>
  <si>
    <t>205049</t>
  </si>
  <si>
    <t>4604653254733</t>
  </si>
  <si>
    <t>ВЕНТИ БАТТС Н ОПТИМА 1000x600x130 пач.</t>
  </si>
  <si>
    <t>213889</t>
  </si>
  <si>
    <t>4604653253415</t>
  </si>
  <si>
    <t>ВЕНТИ БАТТС Н ОПТИМА 1000x600x120 пач. ELA</t>
  </si>
  <si>
    <t>209197</t>
  </si>
  <si>
    <t>4604653253422</t>
  </si>
  <si>
    <t>ВЕНТИ БАТТС Н ОПТИМА 1000x600x120 пач. ZHE,VYB,TRK</t>
  </si>
  <si>
    <t>209212</t>
  </si>
  <si>
    <t>4604653253040</t>
  </si>
  <si>
    <t>ВЕНТИ БАТТС Н ОПТИМА 1000x600x110 пач. ELA</t>
  </si>
  <si>
    <t>270793</t>
  </si>
  <si>
    <t>4604653253033</t>
  </si>
  <si>
    <t>ВЕНТИ БАТТС Н ОПТИМА 1000x600x110 пач. ZHE,VYB,TRK</t>
  </si>
  <si>
    <t>207075</t>
  </si>
  <si>
    <t>4604653267672</t>
  </si>
  <si>
    <t>4604653255426</t>
  </si>
  <si>
    <t>ВЕНТИ БАТТС Н ОПТИМА 1000x600x100 16пач./пал.</t>
  </si>
  <si>
    <t>238397</t>
  </si>
  <si>
    <t>4604653253026</t>
  </si>
  <si>
    <t>ВЕНТИ БАТТС Н ОПТИМА 1000x600x100 пач.</t>
  </si>
  <si>
    <t>207074</t>
  </si>
  <si>
    <t>4604653260468</t>
  </si>
  <si>
    <t>ВЕНТИ БАТТС Н ОПТИМА 1000x600x70 пач. ELA</t>
  </si>
  <si>
    <t>223604</t>
  </si>
  <si>
    <t>4604653255808</t>
  </si>
  <si>
    <t>ВЕНТИ БАТТС Н ОПТИМА 1000x600x70 пач. ZHE,VYB,TRK</t>
  </si>
  <si>
    <t>219032</t>
  </si>
  <si>
    <t>4604653259394</t>
  </si>
  <si>
    <t>ВЕНТИ БАТТС Н ОПТИМА 1000x600x50 пач.</t>
  </si>
  <si>
    <t>207069</t>
  </si>
  <si>
    <t>4604653267108</t>
  </si>
  <si>
    <t>4604653266811</t>
  </si>
  <si>
    <t>ВЕНТИ БАТТС Н 1000x600x150 16пач./пал.</t>
  </si>
  <si>
    <t>242323</t>
  </si>
  <si>
    <t>ВЕНТИ БАТТС Н</t>
  </si>
  <si>
    <t>ВЕНТИ БАТТС Н 1000x600x150 пач.</t>
  </si>
  <si>
    <t>176484</t>
  </si>
  <si>
    <t>4604653235800</t>
  </si>
  <si>
    <t>ВЕНТИ БАТТС Н 1000x600x130 пач.</t>
  </si>
  <si>
    <t>39131</t>
  </si>
  <si>
    <t>4604653273628</t>
  </si>
  <si>
    <t>ВЕНТИ БАТТС Н 1000x600x120 пач. TRK</t>
  </si>
  <si>
    <t>179588</t>
  </si>
  <si>
    <t>4604653235794</t>
  </si>
  <si>
    <t>ВЕНТИ БАТТС Н 1000x600x120 пач. ZHE,VYB,ELA</t>
  </si>
  <si>
    <t>39130</t>
  </si>
  <si>
    <t>4604653235787</t>
  </si>
  <si>
    <t>ВЕНТИ БАТТС Н 1000x600x110 пач.</t>
  </si>
  <si>
    <t>39129</t>
  </si>
  <si>
    <t>4604653263698</t>
  </si>
  <si>
    <t>4604653235770</t>
  </si>
  <si>
    <t>ВЕНТИ БАТТС Н 1000x600x100 20пач./пал.</t>
  </si>
  <si>
    <t>230321</t>
  </si>
  <si>
    <t>4604653273611</t>
  </si>
  <si>
    <t>ВЕНТИ БАТТС Н 1000x600x100 пач. TRK</t>
  </si>
  <si>
    <t>179587</t>
  </si>
  <si>
    <t>ВЕНТИ БАТТС Н 1000x600x100 пач. ZHE,VYB,ELA</t>
  </si>
  <si>
    <t>39128</t>
  </si>
  <si>
    <t>4604653235749</t>
  </si>
  <si>
    <t>ВЕНТИ БАТТС Н 1000x600x70 пач.</t>
  </si>
  <si>
    <t>39125</t>
  </si>
  <si>
    <t>4604653273604</t>
  </si>
  <si>
    <t>ВЕНТИ БАТТС Н 1000x600x50 пач. TRK</t>
  </si>
  <si>
    <t>179575</t>
  </si>
  <si>
    <t>4604653235718</t>
  </si>
  <si>
    <t>ВЕНТИ БАТТС Н 1000x600x50 пач. ZHE,VYB,ELA</t>
  </si>
  <si>
    <t>39123</t>
  </si>
  <si>
    <t>4604653249296</t>
  </si>
  <si>
    <t>ВЕНТИ БАТТС ОПТИМА 1000x600x180 пач.</t>
  </si>
  <si>
    <t>173807</t>
  </si>
  <si>
    <t>ВЕНТИ БАТТС ОПТИМА</t>
  </si>
  <si>
    <t>ВЕНТИ БАТТС ОПТИМА 1000x600x150 пач.</t>
  </si>
  <si>
    <t>ВЕНТИ БАТТС ОПТИМА 1000x600x120 пач.</t>
  </si>
  <si>
    <t>4604653269287</t>
  </si>
  <si>
    <t>4604653269270</t>
  </si>
  <si>
    <t>ВЕНТИ БАТТС ОПТИМА 1000x600x100 12пач./пал. TRK</t>
  </si>
  <si>
    <t>251269</t>
  </si>
  <si>
    <t>4604653269294</t>
  </si>
  <si>
    <t>ВЕНТИ БАТТС ОПТИМА 1000x600x100 24пач./пал.</t>
  </si>
  <si>
    <t>254672</t>
  </si>
  <si>
    <t>ВЕНТИ БАТТС ОПТИМА 1000x600x100 12пач./пал. ZHE</t>
  </si>
  <si>
    <t>254671</t>
  </si>
  <si>
    <t>ВЕНТИ БАТТС ОПТИМА 1000x600x100 пач.</t>
  </si>
  <si>
    <t>254664</t>
  </si>
  <si>
    <t>4604653249678</t>
  </si>
  <si>
    <t>ВЕНТИ БАТТС ОПТИМА 1000x600x90 пач.</t>
  </si>
  <si>
    <t>157991</t>
  </si>
  <si>
    <t>ВЕНТИ БАТТС ОПТИМА 1000x600x80 пач.</t>
  </si>
  <si>
    <t>4604653250124</t>
  </si>
  <si>
    <t>ВЕНТИ БАТТС ОПТИМА 1000x600x70 пач.</t>
  </si>
  <si>
    <t>138781</t>
  </si>
  <si>
    <t>ВЕНТИ БАТТС ОПТИМА 1000x600x60 пач.</t>
  </si>
  <si>
    <t>4604653269256</t>
  </si>
  <si>
    <t>4604653269249</t>
  </si>
  <si>
    <t>ВЕНТИ БАТТС ОПТИМА 1000x600x50 12пач./пал. TRK</t>
  </si>
  <si>
    <t>251258</t>
  </si>
  <si>
    <t>4604653269263</t>
  </si>
  <si>
    <t>ВЕНТИ БАТТС ОПТИМА 1000x600x50 24пач./пал.</t>
  </si>
  <si>
    <t>254669</t>
  </si>
  <si>
    <t>ВЕНТИ БАТТС ОПТИМА 1000x600x50 12пач./пал. ZHE</t>
  </si>
  <si>
    <t>254668</t>
  </si>
  <si>
    <t>ВЕНТИ БАТТС ОПТИМА 1000x600x50 пач.</t>
  </si>
  <si>
    <t>254660</t>
  </si>
  <si>
    <t>4604653255006</t>
  </si>
  <si>
    <t>ВЕНТИ БАТТС ОПТИМА 1000x600x30 пач.</t>
  </si>
  <si>
    <t>204679</t>
  </si>
  <si>
    <t>4604653000767</t>
  </si>
  <si>
    <t>ВЕНТИ БАТТС 1000x600x180 пач.</t>
  </si>
  <si>
    <t>39121</t>
  </si>
  <si>
    <t>ВЕНТИ БАТТС</t>
  </si>
  <si>
    <t>4604653000736</t>
  </si>
  <si>
    <t>ВЕНТИ БАТТС 1000x600x150 пач.</t>
  </si>
  <si>
    <t>39118</t>
  </si>
  <si>
    <t>4604653237798</t>
  </si>
  <si>
    <t>ВЕНТИ БАТТС 1000x600x120 пач.</t>
  </si>
  <si>
    <t>139177</t>
  </si>
  <si>
    <t>4604653269836</t>
  </si>
  <si>
    <t>4604653269805</t>
  </si>
  <si>
    <t>ВЕНТИ БАТТС 1000x600x100 12пач./пал. TRK</t>
  </si>
  <si>
    <t>258609</t>
  </si>
  <si>
    <t>4604653269812</t>
  </si>
  <si>
    <t>ВЕНТИ БАТТС 1000x600x100 24пач./пал.</t>
  </si>
  <si>
    <t>254658</t>
  </si>
  <si>
    <t>ВЕНТИ БАТТС 1000x600x100 12пач./пал. ZHE</t>
  </si>
  <si>
    <t>254657</t>
  </si>
  <si>
    <t>ВЕНТИ БАТТС 1000x600x100 пач.</t>
  </si>
  <si>
    <t>254637</t>
  </si>
  <si>
    <t>4604653000668</t>
  </si>
  <si>
    <t>ВЕНТИ БАТТС 1000x600x80 пач.</t>
  </si>
  <si>
    <t>39111</t>
  </si>
  <si>
    <t>4604653237781</t>
  </si>
  <si>
    <t>ВЕНТИ БАТТС 1000x600x60 пач.</t>
  </si>
  <si>
    <t>139162</t>
  </si>
  <si>
    <t>4604653269829</t>
  </si>
  <si>
    <t>4604653269782</t>
  </si>
  <si>
    <t>ВЕНТИ БАТТС 1000x600x50 12пач./пал. TRK</t>
  </si>
  <si>
    <t>256022</t>
  </si>
  <si>
    <t>4604653269799</t>
  </si>
  <si>
    <t>ВЕНТИ БАТТС 1000x600x50 24пач./пал.</t>
  </si>
  <si>
    <t>254651</t>
  </si>
  <si>
    <t>ВЕНТИ БАТТС 1000x600x50 12пач./пал. ZHE</t>
  </si>
  <si>
    <t>254650</t>
  </si>
  <si>
    <t>ВЕНТИ БАТТС 1000x600x50 пач.</t>
  </si>
  <si>
    <t>254635</t>
  </si>
  <si>
    <t>4604653000620</t>
  </si>
  <si>
    <t>ВЕНТИ БАТТС 1000x600x40 пач.</t>
  </si>
  <si>
    <t>74368</t>
  </si>
  <si>
    <t>4604653000613</t>
  </si>
  <si>
    <t>ВЕНТИ БАТТС 1000x600x30 пач. VYB,ELA,TRK</t>
  </si>
  <si>
    <t>66969</t>
  </si>
  <si>
    <t>4604653273529</t>
  </si>
  <si>
    <t>ВЕНТИ БАТТС 1000x600x30 пач. ZHE</t>
  </si>
  <si>
    <t>243228</t>
  </si>
  <si>
    <t>4604653269720</t>
  </si>
  <si>
    <t>ВЕНТИ БАТТС Д ОПТИМА 1000x600x200 пач.</t>
  </si>
  <si>
    <t>210844</t>
  </si>
  <si>
    <t>ВЕНТИ БАТТС Д ОПТИМА</t>
  </si>
  <si>
    <t>4604653255235</t>
  </si>
  <si>
    <t>ВЕНТИ БАТТС Д ОПТИМА 1000x600x180 пач.</t>
  </si>
  <si>
    <t>211332</t>
  </si>
  <si>
    <t>4604653269416</t>
  </si>
  <si>
    <t>ВЕНТИ БАТТС Д ОПТИМА 1000x600x160 пач.</t>
  </si>
  <si>
    <t>217505</t>
  </si>
  <si>
    <t>4604653264213</t>
  </si>
  <si>
    <t>4604653254634</t>
  </si>
  <si>
    <t>ВЕНТИ БАТТС Д ОПТИМА 1000x600x150 16пач./пал.</t>
  </si>
  <si>
    <t>233677</t>
  </si>
  <si>
    <t>4604653273598</t>
  </si>
  <si>
    <t>ВЕНТИ БАТТС Д ОПТИМА 1000x600x150 8пач./пал.</t>
  </si>
  <si>
    <t>251134</t>
  </si>
  <si>
    <t>ВЕНТИ БАТТС Д ОПТИМА 1000x600x150 пач.</t>
  </si>
  <si>
    <t>205175</t>
  </si>
  <si>
    <t>4604653260444</t>
  </si>
  <si>
    <t>270850</t>
  </si>
  <si>
    <t>4604653265043</t>
  </si>
  <si>
    <t>ВЕНТИ БАТТС Д ОПТИМА 1000x600x120 пач.</t>
  </si>
  <si>
    <t>209162</t>
  </si>
  <si>
    <t>4604653268822</t>
  </si>
  <si>
    <t>4604653253446</t>
  </si>
  <si>
    <t>ВЕНТИ БАТТС Д ОПТИМА 1000x600x100 16пач./пал.</t>
  </si>
  <si>
    <t>247839</t>
  </si>
  <si>
    <t>4604653273574</t>
  </si>
  <si>
    <t>ВЕНТИ БАТТС Д ОПТИМА 1000x600x100 8пач./пал.</t>
  </si>
  <si>
    <t>254198</t>
  </si>
  <si>
    <t>ВЕНТИ БАТТС Д ОПТИМА 1000x600x100 пач. ELA</t>
  </si>
  <si>
    <t>227677</t>
  </si>
  <si>
    <t>ВЕНТИ БАТТС Д ОПТИМА 1000x600x100 пач. ZHE,VYB,TRK</t>
  </si>
  <si>
    <t>207110</t>
  </si>
  <si>
    <t>4604653208996</t>
  </si>
  <si>
    <t>ВЕНТИ БАТТС Д 1000x600x200 пач.</t>
  </si>
  <si>
    <t>39151</t>
  </si>
  <si>
    <t>ВЕНТИ БАТТС Д</t>
  </si>
  <si>
    <t>4604653208972</t>
  </si>
  <si>
    <t>ВЕНТИ БАТТС Д 1000x600x180 пач.</t>
  </si>
  <si>
    <t>39149</t>
  </si>
  <si>
    <t>4604653208958</t>
  </si>
  <si>
    <t>ВЕНТИ БАТТС Д 1000x600x160 пач.</t>
  </si>
  <si>
    <t>39147</t>
  </si>
  <si>
    <t>4604653259943</t>
  </si>
  <si>
    <t>4604653208941</t>
  </si>
  <si>
    <t>ВЕНТИ БАТТС Д 1000x600x150 16пач./пал.</t>
  </si>
  <si>
    <t>222300</t>
  </si>
  <si>
    <t>4604653273567</t>
  </si>
  <si>
    <t>4604653273550</t>
  </si>
  <si>
    <t>ВЕНТИ БАТТС Д 1000x600x150 8пач./пал.</t>
  </si>
  <si>
    <t>243193</t>
  </si>
  <si>
    <t>ВЕНТИ БАТТС Д 1000x600x150 пач.</t>
  </si>
  <si>
    <t>39146</t>
  </si>
  <si>
    <t>4604653208927</t>
  </si>
  <si>
    <t>ВЕНТИ БАТТС Д 1000x600x130 пач.</t>
  </si>
  <si>
    <t>39144</t>
  </si>
  <si>
    <t>4604653208910</t>
  </si>
  <si>
    <t>ВЕНТИ БАТТС Д 1000x600x120 пач.</t>
  </si>
  <si>
    <t>39143</t>
  </si>
  <si>
    <t>4604653263179</t>
  </si>
  <si>
    <t>4604653208897</t>
  </si>
  <si>
    <t>ВЕНТИ БАТТС Д 1000x600x100 16пач./пал.</t>
  </si>
  <si>
    <t>228708</t>
  </si>
  <si>
    <t>4604653269430</t>
  </si>
  <si>
    <t>ВЕНТИ БАТТС Д 1000x600x100 8пач./пал.</t>
  </si>
  <si>
    <t>200641</t>
  </si>
  <si>
    <t>ВЕНТИ БАТТС Д 1000x600x100 пач.</t>
  </si>
  <si>
    <t>39141</t>
  </si>
  <si>
    <t>4604653253019</t>
  </si>
  <si>
    <t>4604653207777</t>
  </si>
  <si>
    <t>КАВИТИ БАТТС 1000x600x150 20пач./пал.</t>
  </si>
  <si>
    <t>215558</t>
  </si>
  <si>
    <t>Средний слой в слоистых кладках</t>
  </si>
  <si>
    <t>КАВИТИ БАТТС</t>
  </si>
  <si>
    <t>4604653274205</t>
  </si>
  <si>
    <t>КАВИТИ БАТТС 1000x600x150 10пач./пал. ZHE</t>
  </si>
  <si>
    <t>270788</t>
  </si>
  <si>
    <t>4604653264572</t>
  </si>
  <si>
    <t>КАВИТИ БАТТС 1000x600x150 пач. TRK</t>
  </si>
  <si>
    <t>176443</t>
  </si>
  <si>
    <t>КАВИТИ БАТТС 1000x600x150 пач. ZHE,VYB,ELA</t>
  </si>
  <si>
    <t>39029</t>
  </si>
  <si>
    <t>4604653207753</t>
  </si>
  <si>
    <t>КАВИТИ БАТТС 1000x600x130 пач.</t>
  </si>
  <si>
    <t>39027</t>
  </si>
  <si>
    <t>4604653273048</t>
  </si>
  <si>
    <t>КАВИТИ БАТТС 1000x600x120 пач. TRK</t>
  </si>
  <si>
    <t>179551</t>
  </si>
  <si>
    <t>4604653207746</t>
  </si>
  <si>
    <t>КАВИТИ БАТТС 1000x600x120 пач. ZHE,VYB,ELA</t>
  </si>
  <si>
    <t>39026</t>
  </si>
  <si>
    <t>4604653273031</t>
  </si>
  <si>
    <t>4604653264565</t>
  </si>
  <si>
    <t>КАВИТИ БАТТС 1000x600x100 8пач./пал. TRK</t>
  </si>
  <si>
    <t>243502</t>
  </si>
  <si>
    <t>4604653261335</t>
  </si>
  <si>
    <t>4604653207722</t>
  </si>
  <si>
    <t>КАВИТИ БАТТС 1000x600x100 20пач./пал.</t>
  </si>
  <si>
    <t>226818</t>
  </si>
  <si>
    <t>4604653269454</t>
  </si>
  <si>
    <t>КАВИТИ БАТТС 1000x600x100 8пач./пал. ZHE</t>
  </si>
  <si>
    <t>194411</t>
  </si>
  <si>
    <t>КАВИТИ БАТТС 1000x600x100 пач. TRK</t>
  </si>
  <si>
    <t>179550</t>
  </si>
  <si>
    <t>КАВИТИ БАТТС 1000x600x100 пач. ZHE,VYB,ELA</t>
  </si>
  <si>
    <t>39024</t>
  </si>
  <si>
    <t>4604653264558</t>
  </si>
  <si>
    <t>КАВИТИ БАТТС 1000x600x80 пач. TRK</t>
  </si>
  <si>
    <t>179549</t>
  </si>
  <si>
    <t>4604653207708</t>
  </si>
  <si>
    <t>КАВИТИ БАТТС 1000x600x80 пач. ZHE,VYB,ELA</t>
  </si>
  <si>
    <t>39022</t>
  </si>
  <si>
    <t>4604653261359</t>
  </si>
  <si>
    <t>4604653207678</t>
  </si>
  <si>
    <t>КАВИТИ БАТТС 1000x600x50 20пач./пал.</t>
  </si>
  <si>
    <t>226811</t>
  </si>
  <si>
    <t>4604653269447</t>
  </si>
  <si>
    <t>КАВИТИ БАТТС 1000x600x50 8пач./пал. ZHE</t>
  </si>
  <si>
    <t>194407</t>
  </si>
  <si>
    <t>4604653264534</t>
  </si>
  <si>
    <t>КАВИТИ БАТТС 1000x600x50 пач. TRK</t>
  </si>
  <si>
    <t>179547</t>
  </si>
  <si>
    <t>КАВИТИ БАТТС 1000x600x50 пач. ZHE,VYB,ELA</t>
  </si>
  <si>
    <t>39019</t>
  </si>
  <si>
    <t>4604653208378</t>
  </si>
  <si>
    <t>ФЛОР БАТТС И 1000x600x150 пач.</t>
  </si>
  <si>
    <t>50353</t>
  </si>
  <si>
    <t>Тепло- и звукоизоляция полов</t>
  </si>
  <si>
    <t>ФЛОР БАТТС И</t>
  </si>
  <si>
    <t>4604653208347</t>
  </si>
  <si>
    <t>ФЛОР БАТТС И 1000x600x120 пач.</t>
  </si>
  <si>
    <t>115607</t>
  </si>
  <si>
    <t>4604653254979</t>
  </si>
  <si>
    <t>4604653208323</t>
  </si>
  <si>
    <t>ФЛОР БАТТС И 1000x600x100 48пач./пал.</t>
  </si>
  <si>
    <t>238483</t>
  </si>
  <si>
    <t>ФЛОР БАТТС И 1000x600x100 пач.</t>
  </si>
  <si>
    <t>39234</t>
  </si>
  <si>
    <t>4604653208309</t>
  </si>
  <si>
    <t>ФЛОР БАТТС И 1000x600x80 пач.</t>
  </si>
  <si>
    <t>39232</t>
  </si>
  <si>
    <t>4604653255037</t>
  </si>
  <si>
    <t>4604653208279</t>
  </si>
  <si>
    <t>ФЛОР БАТТС И 1000x600x50 48пач./пал.</t>
  </si>
  <si>
    <t>219675</t>
  </si>
  <si>
    <t>ФЛОР БАТТС И 1000x600x50 пач.</t>
  </si>
  <si>
    <t>39229</t>
  </si>
  <si>
    <t>4604653208255</t>
  </si>
  <si>
    <t>ФЛОР БАТТС И 1000x600x30 пач.</t>
  </si>
  <si>
    <t>103281</t>
  </si>
  <si>
    <t>4604653208187</t>
  </si>
  <si>
    <t>ФЛОР БАТТС 1000x600x150 пач.</t>
  </si>
  <si>
    <t>ФЛОР БАТТС</t>
  </si>
  <si>
    <t>4604653208156</t>
  </si>
  <si>
    <t>ФЛОР БАТТС 1000x600x120 пач.</t>
  </si>
  <si>
    <t>4604653254993</t>
  </si>
  <si>
    <t>4604653208132</t>
  </si>
  <si>
    <t>ФЛОР БАТТС 1000x600x100 48пач./пал.</t>
  </si>
  <si>
    <t>4604653273017</t>
  </si>
  <si>
    <t>ФЛОР БАТТС 1000x600x100 24пач./пал.</t>
  </si>
  <si>
    <t>ФЛОР БАТТС 1000x600x100 пач.</t>
  </si>
  <si>
    <t>4604653208118</t>
  </si>
  <si>
    <t>ФЛОР БАТТС 1000x600x80 пач.</t>
  </si>
  <si>
    <t>4604653262912</t>
  </si>
  <si>
    <t>4604653208088</t>
  </si>
  <si>
    <t>ФЛОР БАТТС 1000x600x50 48пач./пал.</t>
  </si>
  <si>
    <t>4604653273000</t>
  </si>
  <si>
    <t>ФЛОР БАТТС 1000x600x50 24пач./пал.</t>
  </si>
  <si>
    <t>ФЛОР БАТТС 1000x600x50 пач.</t>
  </si>
  <si>
    <t>4604653208071</t>
  </si>
  <si>
    <t>ФЛОР БАТТС 1000x600x40 пач.</t>
  </si>
  <si>
    <t>4604653208064</t>
  </si>
  <si>
    <t>ФЛОР БАТТС 1000x600x30 пач.</t>
  </si>
  <si>
    <t>4604653259851</t>
  </si>
  <si>
    <t>4604653208040</t>
  </si>
  <si>
    <t>ФЛОР БАТТС 1000x600x25 24пач./пал. TRK</t>
  </si>
  <si>
    <t>ФЛОР БАТТС 1000x600x25 24пач./пал. VYB</t>
  </si>
  <si>
    <t>ФЛОР БАТТС 1000x600x25 24пач./пал. ZHE</t>
  </si>
  <si>
    <t>ФЛОР БАТТС 1000x600x25 пач. VYB</t>
  </si>
  <si>
    <t>ФЛОР БАТТС 1000x600x25 пач. ZHE,TRK</t>
  </si>
  <si>
    <t>4604653243942</t>
  </si>
  <si>
    <t>АКУСТИК БАТТС ПРО КС 1000x600x100 пач.</t>
  </si>
  <si>
    <t>155299</t>
  </si>
  <si>
    <t>Звукоизоляция перегородок, облицовок, перекрытий и потолков</t>
  </si>
  <si>
    <t>АКУСТИК БАТТС ПРО КС</t>
  </si>
  <si>
    <t>4604653243881</t>
  </si>
  <si>
    <t>АКУСТИК БАТТС ПРО КС 1000x600x50 пач.</t>
  </si>
  <si>
    <t>155293</t>
  </si>
  <si>
    <t>4604653237866</t>
  </si>
  <si>
    <t>АКУСТИК БАТТС ПРО 1000x600x100 пач.</t>
  </si>
  <si>
    <t>155248</t>
  </si>
  <si>
    <t>АКУСТИК БАТТС ПРО</t>
  </si>
  <si>
    <t>4604653237835</t>
  </si>
  <si>
    <t>АКУСТИК БАТТС ПРО 1000x600x75 пач.</t>
  </si>
  <si>
    <t>155245</t>
  </si>
  <si>
    <t>4604653237804</t>
  </si>
  <si>
    <t>АКУСТИК БАТТС ПРО 1000x600x50 пач.</t>
  </si>
  <si>
    <t>155242</t>
  </si>
  <si>
    <t>4604653264749</t>
  </si>
  <si>
    <t>4604653263018</t>
  </si>
  <si>
    <t>АКУСТИК БАТТС Ультратонкий 1000x600x27 14пач./пал. TRK</t>
  </si>
  <si>
    <t>236231</t>
  </si>
  <si>
    <t>АКУСТИК БАТТС Ультратонкий</t>
  </si>
  <si>
    <t>АКУСТИК БАТТС Ультратонкий 1000x600x27 14пач./пал. ZHE,VYB,ELA</t>
  </si>
  <si>
    <t>236227</t>
  </si>
  <si>
    <t>АКУСТИК БАТТС Ультратонкий 1000x600x27 пач.</t>
  </si>
  <si>
    <t>228342</t>
  </si>
  <si>
    <t>4604653100139</t>
  </si>
  <si>
    <t>АКУСТИК БАТТС 1000x600x150 пач.</t>
  </si>
  <si>
    <t>АКУСТИК БАТТС</t>
  </si>
  <si>
    <t>4604653259516</t>
  </si>
  <si>
    <t>4604653100092</t>
  </si>
  <si>
    <t>АКУСТИК БАТТС 1000x600x100 20пач./пал. VYB,ELA</t>
  </si>
  <si>
    <t>АКУСТИК БАТТС 1000x600x100 пач.</t>
  </si>
  <si>
    <t>4604653100078</t>
  </si>
  <si>
    <t>АКУСТИК БАТТС 1000x600x75 пач.</t>
  </si>
  <si>
    <t>4604653100047</t>
  </si>
  <si>
    <t>АКУСТИК БАТТС 1000x600x60 пач.</t>
  </si>
  <si>
    <t>4604653259509</t>
  </si>
  <si>
    <t>4604653100221</t>
  </si>
  <si>
    <t>АКУСТИК БАТТС 1000x600x50 20пач./пал. VYB,ELA</t>
  </si>
  <si>
    <t>АКУСТИК БАТТС 1000x600x50 пач.</t>
  </si>
  <si>
    <t>4604653252449</t>
  </si>
  <si>
    <t>АКУСТИК БАТТС 1000x600x40 пач.</t>
  </si>
  <si>
    <t>4604653260406</t>
  </si>
  <si>
    <t>4604653260390</t>
  </si>
  <si>
    <t>КАМИН БАТТС 1000x600x30 38пач./пал.</t>
  </si>
  <si>
    <t>223361</t>
  </si>
  <si>
    <t>Теплоизоляция плоских поверхностей каминов, печей</t>
  </si>
  <si>
    <t>КАМИН БАТТС</t>
  </si>
  <si>
    <t>КАМИН БАТТС 1000x600x30 пач.</t>
  </si>
  <si>
    <t>223355</t>
  </si>
  <si>
    <t>4604653259806</t>
  </si>
  <si>
    <t>4604653248077</t>
  </si>
  <si>
    <t>САУНА БАТТС 1000x600x100 12пач./пал. VYB</t>
  </si>
  <si>
    <t>222995</t>
  </si>
  <si>
    <t>Теплоизоляция для стен в бане и сауне</t>
  </si>
  <si>
    <t>САУНА БАТТС</t>
  </si>
  <si>
    <t>САУНА БАТТС 1000x600x100 12пач./пал. ZHE</t>
  </si>
  <si>
    <t>222936</t>
  </si>
  <si>
    <t>САУНА БАТТС 1000x600x100 пач. VYB</t>
  </si>
  <si>
    <t>204345</t>
  </si>
  <si>
    <t>САУНА БАТТС 1000x600x100 пач. ZHE</t>
  </si>
  <si>
    <t>158590</t>
  </si>
  <si>
    <t>4604653259813</t>
  </si>
  <si>
    <t>4604653248060</t>
  </si>
  <si>
    <t>САУНА БАТТС 1000x600x50 12пач./пал. VYB</t>
  </si>
  <si>
    <t>222998</t>
  </si>
  <si>
    <t>САУНА БАТТС 1000x600x50 12пач./пал. ZHE</t>
  </si>
  <si>
    <t>222937</t>
  </si>
  <si>
    <t>САУНА БАТТС 1000x600x50 пач. VYB</t>
  </si>
  <si>
    <t>204341</t>
  </si>
  <si>
    <t>САУНА БАТТС 1000x600x50 пач. ZHE</t>
  </si>
  <si>
    <t>158586</t>
  </si>
  <si>
    <t>4604653266613</t>
  </si>
  <si>
    <t>4604653266583</t>
  </si>
  <si>
    <t>ЛАЙТ БАТТС ЭКСТРА 1000x600x100 24пач./пал. VYB,ELA</t>
  </si>
  <si>
    <t>241306</t>
  </si>
  <si>
    <t>Теплоизоляция трехслойных стен, выполненных полностью или частично из мелкоштучных материалов, стен с отделкой сайдингом, каркасных стен, мансард, скатных кровель, полов, перекрытий</t>
  </si>
  <si>
    <t>ЛАЙТ БАТТС ЭКСТРА</t>
  </si>
  <si>
    <t>240913</t>
  </si>
  <si>
    <t>ЛАЙТ БАТТС ЭКСТРА 1000x600x100 пач.</t>
  </si>
  <si>
    <t>240906</t>
  </si>
  <si>
    <t>4604653266620</t>
  </si>
  <si>
    <t>4604653266576</t>
  </si>
  <si>
    <t>ЛАЙТ БАТТС ЭКСТРА 1000x600x50 24пач./пал. VYB,ELA</t>
  </si>
  <si>
    <t>241290</t>
  </si>
  <si>
    <t>240908</t>
  </si>
  <si>
    <t>ЛАЙТ БАТТС ЭКСТРА 1000x600x50 пач.</t>
  </si>
  <si>
    <t>240902</t>
  </si>
  <si>
    <t>4604653248145</t>
  </si>
  <si>
    <t>4604653248138</t>
  </si>
  <si>
    <t>1200x1200</t>
  </si>
  <si>
    <t>ЛАЙТ БАТТС СКАНДИК 1200x600x150 20пач./пал.</t>
  </si>
  <si>
    <t>174964</t>
  </si>
  <si>
    <t>Теплоизоляция стен с отделкой сайдингом, каркасных стен, мансард, скатных кровель, полов, перекрытий</t>
  </si>
  <si>
    <t>ЛАЙТ БАТТС СКАНДИК</t>
  </si>
  <si>
    <t>4604653250339</t>
  </si>
  <si>
    <t>4604653236401</t>
  </si>
  <si>
    <t>ЛАЙТ БАТТС СКАНДИК 1200x600x100 24пач./пал.</t>
  </si>
  <si>
    <t>171956</t>
  </si>
  <si>
    <t>4604653249180</t>
  </si>
  <si>
    <t>4604653236371</t>
  </si>
  <si>
    <t>ЛАЙТ БАТТС СКАНДИК 800x600x100 36пач./пал.</t>
  </si>
  <si>
    <t>171943</t>
  </si>
  <si>
    <t>4604653237576</t>
  </si>
  <si>
    <t>4604653237569</t>
  </si>
  <si>
    <t>ЛАЙТ БАТТС СКАНДИК 800x600x50 24пач./пал.</t>
  </si>
  <si>
    <t>132919</t>
  </si>
  <si>
    <t>4604653000323</t>
  </si>
  <si>
    <t>ЛАЙТ БАТТС 1000x600x200 пач.</t>
  </si>
  <si>
    <t>69075</t>
  </si>
  <si>
    <t>ЛАЙТ БАТТС</t>
  </si>
  <si>
    <t>4604653000309</t>
  </si>
  <si>
    <t>ЛАЙТ БАТТС 1000x600x180 пач.</t>
  </si>
  <si>
    <t>69066</t>
  </si>
  <si>
    <t>4604653000279</t>
  </si>
  <si>
    <t>ЛАЙТ БАТТС 1000x600x150 пач.</t>
  </si>
  <si>
    <t>69063</t>
  </si>
  <si>
    <t>4604653000248</t>
  </si>
  <si>
    <t>ЛАЙТ БАТТС 1000x600x120 пач.</t>
  </si>
  <si>
    <t>61216</t>
  </si>
  <si>
    <t>4604653259776</t>
  </si>
  <si>
    <t>4604653250179</t>
  </si>
  <si>
    <t>ЛАЙТ БАТТС 1000x600x100 24пач./пал. 4 шт./пач.</t>
  </si>
  <si>
    <t>269160</t>
  </si>
  <si>
    <t>ЛАЙТ БАТТС 1000x600x100 пач. 4 шт./пач.</t>
  </si>
  <si>
    <t>188248</t>
  </si>
  <si>
    <t>4604653259523</t>
  </si>
  <si>
    <t>4604653000224</t>
  </si>
  <si>
    <t>ЛАЙТ БАТТС 1000x600x100 20пач./пал. VYB</t>
  </si>
  <si>
    <t>221373</t>
  </si>
  <si>
    <t>222915</t>
  </si>
  <si>
    <t>ЛАЙТ БАТТС 1000x600x100 пач.</t>
  </si>
  <si>
    <t>58176</t>
  </si>
  <si>
    <t>4604653000200</t>
  </si>
  <si>
    <t>ЛАЙТ БАТТС 1000x600x80 пач.</t>
  </si>
  <si>
    <t>69002</t>
  </si>
  <si>
    <t>4604653000194</t>
  </si>
  <si>
    <t>ЛАЙТ БАТТС 1000x600x70 пач.</t>
  </si>
  <si>
    <t>68962</t>
  </si>
  <si>
    <t>4604653259790</t>
  </si>
  <si>
    <t>4604653250155</t>
  </si>
  <si>
    <t>ЛАЙТ БАТТС 1000x600x50 24пач./пал. 8 шт./пач.</t>
  </si>
  <si>
    <t>269159</t>
  </si>
  <si>
    <t>ЛАЙТ БАТТС 1000x600x50 пач. 8 шт./пач.</t>
  </si>
  <si>
    <t>188247</t>
  </si>
  <si>
    <t>4604653255112</t>
  </si>
  <si>
    <t>4604653000170</t>
  </si>
  <si>
    <t>ЛАЙТ БАТТС 1000x600x50 20пач./пал. VYB</t>
  </si>
  <si>
    <t>217727</t>
  </si>
  <si>
    <t>222907</t>
  </si>
  <si>
    <t>ЛАЙТ БАТТС 1000x600x50 пач.</t>
  </si>
  <si>
    <t>58172</t>
  </si>
  <si>
    <t>руб./м3 
без НДС</t>
  </si>
  <si>
    <t>руб./м3 
с НДС 20%</t>
  </si>
  <si>
    <t>руб./м2 
с НДС 20%</t>
  </si>
  <si>
    <t>руб./м2 
без НДС</t>
  </si>
  <si>
    <t>МАШИНА 90 м3 (расчётная вместимость)</t>
  </si>
  <si>
    <r>
      <t xml:space="preserve">8. Продукция, выделенная </t>
    </r>
    <r>
      <rPr>
        <b/>
        <sz val="11"/>
        <color theme="3"/>
        <rFont val="Calibri"/>
        <family val="2"/>
        <scheme val="minor"/>
      </rPr>
      <t>синим цветом</t>
    </r>
    <r>
      <rPr>
        <sz val="11"/>
        <rFont val="Calibri"/>
        <family val="2"/>
        <scheme val="minor"/>
      </rPr>
      <t xml:space="preserve">, поставляется в информативной упаковке, остальная продукция - в стандартной упаковке. </t>
    </r>
  </si>
  <si>
    <t>6. Минимальный заказ на продукцию категории A отсутствует, на категорию B составляет 6 тонн, на категорию C - 9 тонн.</t>
  </si>
  <si>
    <t>3. Заказы на теплоизоляционные материалы поступают в производство с момента поступления денег на расчетный счет производителя.</t>
  </si>
  <si>
    <t xml:space="preserve">2. Счет является действительным к оплате в течение 3-х банковских дней. </t>
  </si>
  <si>
    <t>СКИДКА</t>
  </si>
  <si>
    <t>1. Ставка НДС применяется в соответствии с действующим законодательством.</t>
  </si>
  <si>
    <t>Важные примечания:</t>
  </si>
  <si>
    <t xml:space="preserve">ROCKWOOL Russia - ООО "РОКВУЛ" </t>
  </si>
  <si>
    <t xml:space="preserve">ПРАЙС-ЛИСТ НА ТЕПЛОИЗОЛЯЦИОННУЮ ПРОДУКЦИЮ </t>
  </si>
  <si>
    <t>шт.</t>
  </si>
  <si>
    <t>кор.</t>
  </si>
  <si>
    <t xml:space="preserve">Тарельчатый Элемент GOK-425 </t>
  </si>
  <si>
    <t>259654</t>
  </si>
  <si>
    <t>Дополнительные комплектующие</t>
  </si>
  <si>
    <t>4. Компоненты кровель (система "ROCKROOF")</t>
  </si>
  <si>
    <t>Тарельчатый Элемент GOK-385</t>
  </si>
  <si>
    <t>259653</t>
  </si>
  <si>
    <t xml:space="preserve">Тарельчатый Элемент GOK-325 </t>
  </si>
  <si>
    <t>259652</t>
  </si>
  <si>
    <t>Тарельчатый Элемент GOK-285</t>
  </si>
  <si>
    <t>259650</t>
  </si>
  <si>
    <t>61387</t>
  </si>
  <si>
    <t>рул.</t>
  </si>
  <si>
    <t>Бутиловая соединительная лента 15мм х 1мм х 30 м (13 рул./кор.)</t>
  </si>
  <si>
    <t>258421</t>
  </si>
  <si>
    <t>Дефлектор тип Д160</t>
  </si>
  <si>
    <t>195808</t>
  </si>
  <si>
    <t>Дефлектор тип Д75</t>
  </si>
  <si>
    <t>193630</t>
  </si>
  <si>
    <t>Дорожка серая ПВХ Walkway Puzzle  0.6 x 0.6м</t>
  </si>
  <si>
    <t>215677</t>
  </si>
  <si>
    <t>Полиуретановый герметик Tytan Industry PU 40 серый 600 мл (12 шт./кор.)</t>
  </si>
  <si>
    <t>242620</t>
  </si>
  <si>
    <t>ROCKclip 160х450 кровельная воронка с нагрев эл-том</t>
  </si>
  <si>
    <t>257373</t>
  </si>
  <si>
    <t>Кровельные воронки с листвоуловителем и обжимным фланцем</t>
  </si>
  <si>
    <t>ROCKclip 110х450 кровельная воронка с нагрев эл-том</t>
  </si>
  <si>
    <t>64529</t>
  </si>
  <si>
    <t>ROCKclip 110х165 кровельная воронка с нагрев эл-том</t>
  </si>
  <si>
    <t>73318</t>
  </si>
  <si>
    <t>ROCKclip 090х450 кровельная воронка с нагрев эл-том</t>
  </si>
  <si>
    <t>57962</t>
  </si>
  <si>
    <t>ROCKclip 110х450 кровельная воронка без нагрев эл-та</t>
  </si>
  <si>
    <t>61530</t>
  </si>
  <si>
    <t>ROCKclip 110х165 кровельная воронка без нагрев эл-та</t>
  </si>
  <si>
    <t>60363</t>
  </si>
  <si>
    <t>ROCKclip 090х450 кровельная воронка без нагрев эл-та</t>
  </si>
  <si>
    <t>102266</t>
  </si>
  <si>
    <t>Тарельчатый элемент Тип 2/CV</t>
  </si>
  <si>
    <t>40438</t>
  </si>
  <si>
    <t>Стальной тарельчатый элемент ROCKclip</t>
  </si>
  <si>
    <t>Тарельчатый элемент Тип 1/C</t>
  </si>
  <si>
    <t>165736</t>
  </si>
  <si>
    <t>Винт 5.5x35</t>
  </si>
  <si>
    <t>117036</t>
  </si>
  <si>
    <t xml:space="preserve">Винт ROCKclip крепления прижимной рейки в сэндвич-панель </t>
  </si>
  <si>
    <t>п.м</t>
  </si>
  <si>
    <t>Рейка прижимная стальная 3000х20х1.2 мм</t>
  </si>
  <si>
    <t>40413</t>
  </si>
  <si>
    <t>Рейки</t>
  </si>
  <si>
    <t>Рейка стальная Тип 2 3000х31х1.5мм</t>
  </si>
  <si>
    <t>217473</t>
  </si>
  <si>
    <t>Рейка стальная Тип 1 3000х31х1.5мм</t>
  </si>
  <si>
    <t>217472</t>
  </si>
  <si>
    <t>Рейка прижимная краевая 3000х32х3.0 мм</t>
  </si>
  <si>
    <t>40412</t>
  </si>
  <si>
    <t>Рейка прижимная алюминиевая 3000х27х3.0 мм</t>
  </si>
  <si>
    <t>40414</t>
  </si>
  <si>
    <t>Анкерная гильза 60</t>
  </si>
  <si>
    <t>40416</t>
  </si>
  <si>
    <t>Анкерная гильза ROCKclip concrete для бетонного основания</t>
  </si>
  <si>
    <t>Анкерная гильза 45</t>
  </si>
  <si>
    <t>40415</t>
  </si>
  <si>
    <t>Забивной анкер CN 5.0 x 85</t>
  </si>
  <si>
    <t>102263</t>
  </si>
  <si>
    <t>Забивной анкер</t>
  </si>
  <si>
    <t>Забивной анкер CN 5.0 x 75</t>
  </si>
  <si>
    <t>102261</t>
  </si>
  <si>
    <t>Забивной анкер CN 5.0 x 65</t>
  </si>
  <si>
    <t>102256</t>
  </si>
  <si>
    <t>Винт бетон 6.3/110</t>
  </si>
  <si>
    <t>193629</t>
  </si>
  <si>
    <t>Винт ROCKclip для бетонного основания (без анкерной гильзы)</t>
  </si>
  <si>
    <t>Винт бетон 6.3/90</t>
  </si>
  <si>
    <t>193628</t>
  </si>
  <si>
    <t>Винт бетон 6.3/80</t>
  </si>
  <si>
    <t>193645</t>
  </si>
  <si>
    <t>Винт бетон 6.3/70</t>
  </si>
  <si>
    <t>193627</t>
  </si>
  <si>
    <t>Винт бетон 4.8/160</t>
  </si>
  <si>
    <t>122323</t>
  </si>
  <si>
    <t>Остроконечный винт ROCKclip для бетонного основания (в анкерную гильзу)</t>
  </si>
  <si>
    <t>Винт бетон 4.8/120</t>
  </si>
  <si>
    <t>125910</t>
  </si>
  <si>
    <t>Винт бетон 4.8/100</t>
  </si>
  <si>
    <t>40430</t>
  </si>
  <si>
    <t>Винт бетон 4.8/80</t>
  </si>
  <si>
    <t>40429</t>
  </si>
  <si>
    <t>Винт бетон 4.8/70</t>
  </si>
  <si>
    <t>40427</t>
  </si>
  <si>
    <t>Винт бетон 4.8/50</t>
  </si>
  <si>
    <t>40425</t>
  </si>
  <si>
    <t>Винт самонарезающий 4.8/200</t>
  </si>
  <si>
    <t>251648</t>
  </si>
  <si>
    <t>Сверлоконечный винт ROCKclip для стального профнастила толщиной 0.75-2.5мм</t>
  </si>
  <si>
    <t>Винт самонарезающий 4.8/160</t>
  </si>
  <si>
    <t>100939</t>
  </si>
  <si>
    <t>Винт самонарезающий 4.8/120</t>
  </si>
  <si>
    <t>90185</t>
  </si>
  <si>
    <t>Винт самонарезающий 4.8/100</t>
  </si>
  <si>
    <t>55073</t>
  </si>
  <si>
    <t>Винт самонарезающий 4.8/80</t>
  </si>
  <si>
    <t>52559</t>
  </si>
  <si>
    <t>Винт самонарезающий 4.8/70</t>
  </si>
  <si>
    <t>40408</t>
  </si>
  <si>
    <t>Винт самонарезающий 4.8/60</t>
  </si>
  <si>
    <t>40406</t>
  </si>
  <si>
    <t>Тарельчатый элемент Тип 3 - 240</t>
  </si>
  <si>
    <t>193587</t>
  </si>
  <si>
    <t>Кровельный тарельчатый элемент ROCKclip Тип 3 (под Винт 6.3)</t>
  </si>
  <si>
    <t>Тарельчатый элемент Тип 3 - 220</t>
  </si>
  <si>
    <t>193585</t>
  </si>
  <si>
    <t>Тарельчатый элемент Тип 3 - 200</t>
  </si>
  <si>
    <t>193583</t>
  </si>
  <si>
    <t>Тарельчатый элемент Тип 3 - 180</t>
  </si>
  <si>
    <t>193582</t>
  </si>
  <si>
    <t>Тарельчатый элемент Тип 3 - 170</t>
  </si>
  <si>
    <t>193580</t>
  </si>
  <si>
    <t>Тарельчатый элемент Тип 3 - 150</t>
  </si>
  <si>
    <t>193644</t>
  </si>
  <si>
    <t>Тарельчатый элемент Тип 3 - 140</t>
  </si>
  <si>
    <t>193643</t>
  </si>
  <si>
    <t>Тарельчатый элемент Тип 3 - 130</t>
  </si>
  <si>
    <t>193641</t>
  </si>
  <si>
    <t>Тарельчатый элемент Тип 3 - 120</t>
  </si>
  <si>
    <t>193638</t>
  </si>
  <si>
    <t>Тарельчатый элемент Тип 3 - 100</t>
  </si>
  <si>
    <t>193637</t>
  </si>
  <si>
    <t>Тарельчатый элемент Тип 3 - 80</t>
  </si>
  <si>
    <t>193635</t>
  </si>
  <si>
    <t>Тарельчатый элемент Тип 3 - 60</t>
  </si>
  <si>
    <t>193633</t>
  </si>
  <si>
    <t>Тарельчатый элемент Тип 3 - 50</t>
  </si>
  <si>
    <t>193449</t>
  </si>
  <si>
    <t>Тарельчатый элемент Тип 1 - 260</t>
  </si>
  <si>
    <t>209214</t>
  </si>
  <si>
    <t>Кровельный тарельчатый элемент ROCKclip Тип 1</t>
  </si>
  <si>
    <t>Тарельчатый элемент Тип 1 - 240</t>
  </si>
  <si>
    <t>163831</t>
  </si>
  <si>
    <t>Тарельчатый элемент Тип 1 - 220</t>
  </si>
  <si>
    <t>122315</t>
  </si>
  <si>
    <t>Тарельчатый элемент Тип 1 - 200</t>
  </si>
  <si>
    <t>122169</t>
  </si>
  <si>
    <t>Тарельчатый элемент Тип 1 - 180</t>
  </si>
  <si>
    <t>77736</t>
  </si>
  <si>
    <t>Тарельчатый элемент Тип 1 - 170</t>
  </si>
  <si>
    <t>122314</t>
  </si>
  <si>
    <t>Тарельчатый элемент Тип 1 - 150</t>
  </si>
  <si>
    <t>40384</t>
  </si>
  <si>
    <t>Тарельчатый элемент Тип 1 - 140</t>
  </si>
  <si>
    <t>72583</t>
  </si>
  <si>
    <t>Тарельчатый элемент Тип 1 - 130</t>
  </si>
  <si>
    <t>121278</t>
  </si>
  <si>
    <t>Тарельчатый элемент Тип 1 - 120</t>
  </si>
  <si>
    <t>122178</t>
  </si>
  <si>
    <t>Тарельчатый элемент Тип 1 - 100</t>
  </si>
  <si>
    <t>72393</t>
  </si>
  <si>
    <t>Тарельчатый элемент Тип 1 - 80</t>
  </si>
  <si>
    <t>71281</t>
  </si>
  <si>
    <t>Тарельчатый элемент Тип 1 - 60</t>
  </si>
  <si>
    <t>76773</t>
  </si>
  <si>
    <t>Тарельчатый элемент Тип 1 - 50</t>
  </si>
  <si>
    <t>122312</t>
  </si>
  <si>
    <t>40386</t>
  </si>
  <si>
    <t>ROCKbarrier</t>
  </si>
  <si>
    <t>40409</t>
  </si>
  <si>
    <t>Пароизоляционная пленка ROCKbarrier</t>
  </si>
  <si>
    <t>ROCKmembrane STANDARD G 1.5мм (ш = 2.0м, д = 15м)</t>
  </si>
  <si>
    <t>233155</t>
  </si>
  <si>
    <t>ПВХ-мембрана* ROCKmembrane STANDARD и аксессуары к ней</t>
  </si>
  <si>
    <t>ROCKmembrane STANDARD 1.5мм (ш = 2.08 м, д = 15.15м)</t>
  </si>
  <si>
    <t>252812</t>
  </si>
  <si>
    <t>ROCKmembrane STANDARD 1.2мм (ш = 2.08 м, д = 20.2м)</t>
  </si>
  <si>
    <t>252811</t>
  </si>
  <si>
    <t>Жесть с нанесенным ПВХ 2000х1000</t>
  </si>
  <si>
    <t>102267</t>
  </si>
  <si>
    <t>ПВХ-мембрана* ROCKmembrane OPTIMA и аксессуары к ней</t>
  </si>
  <si>
    <t>ROCKmembrane FG (Fatrafol 804) гомогенная 1.5мм (ш = 1.3м, д = 20м)</t>
  </si>
  <si>
    <t>97353</t>
  </si>
  <si>
    <t>ROCKmembrane OPTIMA (Fatrafol 810) 1.5мм (ш = 2.05м, д = 16м)</t>
  </si>
  <si>
    <t>207630</t>
  </si>
  <si>
    <t>ROCKmembrane OPTIMA (Fatrafol 810) 1.2мм (ш = 2.05м, д = 20м)</t>
  </si>
  <si>
    <t>206730</t>
  </si>
  <si>
    <t>м</t>
  </si>
  <si>
    <t>Профиль ROCKWOOL деформационный плоскостной (2.5 м.п.)</t>
  </si>
  <si>
    <t>176478</t>
  </si>
  <si>
    <t>Профиль ROCKWOOL (деформационный)</t>
  </si>
  <si>
    <t>3. Компоненты штукатурных фасадных систем (система "ROCKFACADE")</t>
  </si>
  <si>
    <t>Профиль ROCKWOOL (для отделки рустов)</t>
  </si>
  <si>
    <t>Профиль ROCKWOOL рустовочный ПВХ 30х20 (2.5 м.п.)</t>
  </si>
  <si>
    <t>244080</t>
  </si>
  <si>
    <t>Профиль ROCKWOOL примыкающий самоклеющийся (с сеткой) 9мм (2.4 м.п.)</t>
  </si>
  <si>
    <t>40324</t>
  </si>
  <si>
    <t>Профиль ROCKWOOL (примыкания)</t>
  </si>
  <si>
    <t>190094</t>
  </si>
  <si>
    <t>Профиль ROCKWOOL (угловой)</t>
  </si>
  <si>
    <t>Профиль-капельник ROCKWOOL (с открытым капельником) ПВХ с сеткой (2.5 м.п.)</t>
  </si>
  <si>
    <t>190097</t>
  </si>
  <si>
    <t>Профиль ROCKWOOL угловой армирующий с сеткой 10х15 (2.5 м.п.)</t>
  </si>
  <si>
    <t>40326</t>
  </si>
  <si>
    <t>шт</t>
  </si>
  <si>
    <t>Профиль соединительный PV 30мм для алюминевого профиля</t>
  </si>
  <si>
    <t>165834</t>
  </si>
  <si>
    <t>Соединитель для цокольного профиля</t>
  </si>
  <si>
    <t>Профиль цокольный 200мм алюминиевый</t>
  </si>
  <si>
    <t>96431</t>
  </si>
  <si>
    <t>Профиль (цокольный)</t>
  </si>
  <si>
    <t>Профиль цокольный 180мм алюминиевый</t>
  </si>
  <si>
    <t>40347</t>
  </si>
  <si>
    <t>Профиль цокольный 160мм алюминиевый</t>
  </si>
  <si>
    <t>171450</t>
  </si>
  <si>
    <t>Профиль цокольный 150мм алюминиевый</t>
  </si>
  <si>
    <t>40345</t>
  </si>
  <si>
    <t>Профиль цокольный 140мм алюминиевый</t>
  </si>
  <si>
    <t>171441</t>
  </si>
  <si>
    <t>Профиль цокольный 120мм алюминиевый</t>
  </si>
  <si>
    <t>171438</t>
  </si>
  <si>
    <t>Профиль цокольный 100мм алюминиевый</t>
  </si>
  <si>
    <t>165833</t>
  </si>
  <si>
    <t>Профиль цокольный 80мм алюминиевый</t>
  </si>
  <si>
    <t>96179</t>
  </si>
  <si>
    <t>Профиль цокольный 60мм алюминиевый</t>
  </si>
  <si>
    <t>99149</t>
  </si>
  <si>
    <t>Профиль цокольный 50мм алюминиевый</t>
  </si>
  <si>
    <t>97828</t>
  </si>
  <si>
    <t>Дюбель фасадный "Termoclip-стена 1MS" 260 для толщины утеплителя до 230мм</t>
  </si>
  <si>
    <t>155373</t>
  </si>
  <si>
    <t>Тарельчатый дюбель "Termoclip-стена 1MS" с вкручиваемым распорным элементом</t>
  </si>
  <si>
    <t>Дюбель фасадный "Termoclip-стена 1MS" 240 для толщины утеплителя до 200мм</t>
  </si>
  <si>
    <t>233577</t>
  </si>
  <si>
    <t>Дюбель фасадный "Termoclip-стена 1MS" 220 для толщины утеплителя до 180мм</t>
  </si>
  <si>
    <t>229006</t>
  </si>
  <si>
    <t>Дюбель фасадный "Termoclip-стена 1MS" 200 для толщины утеплителя до 160мм</t>
  </si>
  <si>
    <t>155371</t>
  </si>
  <si>
    <t>Дюбель фасадный "Termoclip-стена 1MS" 180 для толщины утеплителя до 140мм</t>
  </si>
  <si>
    <t>114791</t>
  </si>
  <si>
    <t>Дюбель фасадный "Termoclip-стена 1MS" 160 для толщины утеплителя до 120мм</t>
  </si>
  <si>
    <t>155370</t>
  </si>
  <si>
    <t>Дюбель фасадный "Termoclip-стена 1MS" 140 для толщины утеплителя до 100мм</t>
  </si>
  <si>
    <t>155369</t>
  </si>
  <si>
    <t>Дюбель фасадный "Termoclip-стена 1MS" 120 для толщины утеплителя до 80мм</t>
  </si>
  <si>
    <t>155368</t>
  </si>
  <si>
    <t>Дюбель фасадный "Termoclip-стена 1MS" 100 для толщины утеплителя до 70мм</t>
  </si>
  <si>
    <t>155366</t>
  </si>
  <si>
    <t>Дюбель фасадный "Termoclip-стена 1МT" 300 для толщины утеплителя до 240мм</t>
  </si>
  <si>
    <t>234427</t>
  </si>
  <si>
    <t>Забивной дюбель "Termoclip-стена 1MT"</t>
  </si>
  <si>
    <t>Дюбель фасадный "Termoclip-стена 1MT" 260 для толщины утеплителя до 230мм</t>
  </si>
  <si>
    <t>234422</t>
  </si>
  <si>
    <t>Дюбель фасадный "Termoclip-стена 1MT" 240 для толщины утеплителя до 200мм</t>
  </si>
  <si>
    <t>206537</t>
  </si>
  <si>
    <t>Дюбель фасадный "Termoclip-стена 1MT" 220 для толщины утеплителя до 180мм</t>
  </si>
  <si>
    <t>233578</t>
  </si>
  <si>
    <t>Дюбель фасадный "Termoclip-стена 1MT" 200 для толщины утеплителя до 160мм</t>
  </si>
  <si>
    <t>115548</t>
  </si>
  <si>
    <t>Дюбель фасадный "Termoclip-стена 1MT" 180 для толщины утеплителя до 140мм</t>
  </si>
  <si>
    <t>207915</t>
  </si>
  <si>
    <t>Дюбель фасадный "Termoclip-стена 1MT" 160 для толщины утеплителя до 120мм</t>
  </si>
  <si>
    <t>114790</t>
  </si>
  <si>
    <t>Дюбель фасадный "Termoclip-стена 1MT" 140 для толщины утеплителя до 100мм</t>
  </si>
  <si>
    <t>234418</t>
  </si>
  <si>
    <t>Дюбель фасадный "Termoclip-стена 1MT" 120 для толщины утеплителя до 80мм</t>
  </si>
  <si>
    <t>115543</t>
  </si>
  <si>
    <t>Дюбель фасадный "Termoclip-стена 1MT" 100 для толщины утеплителя до 70мм</t>
  </si>
  <si>
    <t>234410</t>
  </si>
  <si>
    <t>64633</t>
  </si>
  <si>
    <t>Прижимной диск</t>
  </si>
  <si>
    <t>кан.</t>
  </si>
  <si>
    <t>ROCKdecorsil S2.0, насыщенные оттенки</t>
  </si>
  <si>
    <t>76521</t>
  </si>
  <si>
    <t>Декоративная штукатурка силиконовая ROCKdecorsil</t>
  </si>
  <si>
    <t>ROCKdecorsil S1.5, насыщенные оттенки</t>
  </si>
  <si>
    <t>76518</t>
  </si>
  <si>
    <t>ROCKdecorsil D2.0, насыщенные оттенки</t>
  </si>
  <si>
    <t>76524</t>
  </si>
  <si>
    <t>ROCKdecorsil D1.5, насыщенные оттенки</t>
  </si>
  <si>
    <t>76527</t>
  </si>
  <si>
    <t>ROCKdecorsil S2.0, средние оттенки</t>
  </si>
  <si>
    <t>76520</t>
  </si>
  <si>
    <t>ROCKdecorsil S1.5, средние оттенки</t>
  </si>
  <si>
    <t>76516</t>
  </si>
  <si>
    <t>ROCKdecorsil D2.0, средние оттенки</t>
  </si>
  <si>
    <t>76522</t>
  </si>
  <si>
    <t>ROCKdecorsil D1.5, средние оттенки</t>
  </si>
  <si>
    <t>76526</t>
  </si>
  <si>
    <t>ROCKdecorsil S2.0, светлые оттенки</t>
  </si>
  <si>
    <t>76447</t>
  </si>
  <si>
    <t>ROCKdecorsil S1.5, светлые оттенки</t>
  </si>
  <si>
    <t>76446</t>
  </si>
  <si>
    <t>ROCKdecorsil D2.0, светлые оттенки</t>
  </si>
  <si>
    <t>76448</t>
  </si>
  <si>
    <t>ROCKdecorsil D1.5, светлые оттенки</t>
  </si>
  <si>
    <t>76451</t>
  </si>
  <si>
    <t>ROCKdecorsil S2.0, белая</t>
  </si>
  <si>
    <t>40173</t>
  </si>
  <si>
    <t>ROCKdecorsil S1.5, белая</t>
  </si>
  <si>
    <t>40139</t>
  </si>
  <si>
    <t>ROCKdecorsil D2.0, белая</t>
  </si>
  <si>
    <t>40176</t>
  </si>
  <si>
    <t>ROCKdecorsil D1.5, белая</t>
  </si>
  <si>
    <t>60742</t>
  </si>
  <si>
    <t>л</t>
  </si>
  <si>
    <t>бан.</t>
  </si>
  <si>
    <t>ROCKsil, интенсивные оттенки</t>
  </si>
  <si>
    <t>189669</t>
  </si>
  <si>
    <t>Краска силиконовая ROCKsil</t>
  </si>
  <si>
    <t>ROCKsil, насыщенные оттенки</t>
  </si>
  <si>
    <t>232785</t>
  </si>
  <si>
    <t>ROCKsil, средние оттенки</t>
  </si>
  <si>
    <t>232709</t>
  </si>
  <si>
    <t>ROCKsil, светлые оттенки</t>
  </si>
  <si>
    <t>232206</t>
  </si>
  <si>
    <t>ROCKsil, прозрачная</t>
  </si>
  <si>
    <t>219986</t>
  </si>
  <si>
    <t>ROCKsil, белая</t>
  </si>
  <si>
    <t>221877</t>
  </si>
  <si>
    <t>меш.</t>
  </si>
  <si>
    <t>ROCKdecor Optima S 2.0</t>
  </si>
  <si>
    <t>243194</t>
  </si>
  <si>
    <t>Декоративная штукатурка минеральная ROCKdecor</t>
  </si>
  <si>
    <t>ROCKdecor Optima S 1.5</t>
  </si>
  <si>
    <t>266523</t>
  </si>
  <si>
    <t>ROCKdecor Optima D 3.0</t>
  </si>
  <si>
    <t>266528</t>
  </si>
  <si>
    <t>ROCKdecor Optima D 2.0</t>
  </si>
  <si>
    <t>266526</t>
  </si>
  <si>
    <t>ROCKdecor S 2.0</t>
  </si>
  <si>
    <t>114950</t>
  </si>
  <si>
    <t>ROCKdecor S 1.5</t>
  </si>
  <si>
    <t>114469</t>
  </si>
  <si>
    <t>ROCKdecor D 3.0</t>
  </si>
  <si>
    <t>114948</t>
  </si>
  <si>
    <t>ROCKdecor D 2.0</t>
  </si>
  <si>
    <t>114946</t>
  </si>
  <si>
    <t>ROCKfiber klinker сетка при отделке клинкером (Россия)</t>
  </si>
  <si>
    <t>Армирующая сетка ROCKfiber</t>
  </si>
  <si>
    <t>71483</t>
  </si>
  <si>
    <t>ROCKfiber-B сетка фасадная (Россия)</t>
  </si>
  <si>
    <t>231635</t>
  </si>
  <si>
    <t>226617</t>
  </si>
  <si>
    <t>Грунтовки ROCKforce и ROCKprimer</t>
  </si>
  <si>
    <t>ROCKprimer, белый</t>
  </si>
  <si>
    <t>117245</t>
  </si>
  <si>
    <t>228579</t>
  </si>
  <si>
    <t>ROCKforce грунтовка пропитывающая</t>
  </si>
  <si>
    <t>40112</t>
  </si>
  <si>
    <t xml:space="preserve">ROCKmortar Optima армирующе-клеевой состав </t>
  </si>
  <si>
    <t>226585</t>
  </si>
  <si>
    <t>Армирующая шпаклевка ROCKmortar</t>
  </si>
  <si>
    <t xml:space="preserve">ROCKmortar армирующе-клеевой состав </t>
  </si>
  <si>
    <t>40121</t>
  </si>
  <si>
    <t>ROCKglue Optima клей для минеральной ваты</t>
  </si>
  <si>
    <t>226584</t>
  </si>
  <si>
    <t>Клей ROCKglue</t>
  </si>
  <si>
    <t>ROCKglue клей для минеральной ваты</t>
  </si>
  <si>
    <t>75586</t>
  </si>
  <si>
    <t xml:space="preserve">Связь кладки MV 300/7 </t>
  </si>
  <si>
    <t>266796</t>
  </si>
  <si>
    <t>Гибкая связь</t>
  </si>
  <si>
    <t>2. Компоненты навесных фасадных систем</t>
  </si>
  <si>
    <t>Вентиляционная коробочка</t>
  </si>
  <si>
    <t>266793</t>
  </si>
  <si>
    <t>266792</t>
  </si>
  <si>
    <t>266790</t>
  </si>
  <si>
    <t>Гибкая связь МГС 5MS  E4*140</t>
  </si>
  <si>
    <t>266789</t>
  </si>
  <si>
    <t>266788</t>
  </si>
  <si>
    <t>266787</t>
  </si>
  <si>
    <t>Normoclip NF 1MH 8/60 - 240</t>
  </si>
  <si>
    <t>244715</t>
  </si>
  <si>
    <t>Normoclip NF 1MH 8/60</t>
  </si>
  <si>
    <t>Normoclip NF 1MH 8/60 - 220</t>
  </si>
  <si>
    <t>244714</t>
  </si>
  <si>
    <t>Normoclip NF 1MH 8/60 - 200</t>
  </si>
  <si>
    <t>260154</t>
  </si>
  <si>
    <t>Normoclip NF 1MH 8/60 - 180</t>
  </si>
  <si>
    <t>244707</t>
  </si>
  <si>
    <t>Normoclip NF 1MH 8/60 - 160</t>
  </si>
  <si>
    <t>244704</t>
  </si>
  <si>
    <t>Normoclip NF 1MH 8/60 - 140</t>
  </si>
  <si>
    <t>244687</t>
  </si>
  <si>
    <t>Normoclip NF 1MH 8/60 - 120</t>
  </si>
  <si>
    <t>244681</t>
  </si>
  <si>
    <t>Normoclip NF 1MH 8/60 - 100</t>
  </si>
  <si>
    <t>244675</t>
  </si>
  <si>
    <t>Тарельчатый анкер Termoclip - Стена 5/230</t>
  </si>
  <si>
    <t>165197</t>
  </si>
  <si>
    <t>Тарельчатый анкер Termoclip - Стена 5</t>
  </si>
  <si>
    <t>Тарельчатый анкер Termoclip - Стена 5/210</t>
  </si>
  <si>
    <t>165196</t>
  </si>
  <si>
    <t>Тарельчатый анкер Termoclip - Стена 5/180</t>
  </si>
  <si>
    <t>165195</t>
  </si>
  <si>
    <t>Тарельчатый анкер Termoclip - Стена 5/150</t>
  </si>
  <si>
    <t>165194</t>
  </si>
  <si>
    <t>Тарельчатый анкер Termoclip - Стена 5/130</t>
  </si>
  <si>
    <t>165193</t>
  </si>
  <si>
    <t>Тарельчатый анкер Termoclip - Стена 5/110</t>
  </si>
  <si>
    <t>165192</t>
  </si>
  <si>
    <t>Тарельчатый анкер Termoclip - Стена 5/90</t>
  </si>
  <si>
    <t>165165</t>
  </si>
  <si>
    <t>Тарельчатый анкер Termoclip - Стена 5/70</t>
  </si>
  <si>
    <t>165164</t>
  </si>
  <si>
    <t>Тарельчатый анкер Termoclip - Стена 2PH 225</t>
  </si>
  <si>
    <t>191851</t>
  </si>
  <si>
    <t>Тарельчатый анкер Termoclip - Стена 2PH</t>
  </si>
  <si>
    <t>Тарельчатый анкер Termoclip - Стена 2PH 215</t>
  </si>
  <si>
    <t>227229</t>
  </si>
  <si>
    <t>Тарельчатый анкер Termoclip - Стена 2PH 195</t>
  </si>
  <si>
    <t>121183</t>
  </si>
  <si>
    <t>Тарельчатый анкер Termoclip - Стена 2PH 175</t>
  </si>
  <si>
    <t>121181</t>
  </si>
  <si>
    <t>Тарельчатый анкер Termoclip - Стена 2PH 165</t>
  </si>
  <si>
    <t>121180</t>
  </si>
  <si>
    <t>Тарельчатый анкер Termoclip - Стена 2PH 145</t>
  </si>
  <si>
    <t>121179</t>
  </si>
  <si>
    <t>Тарельчатый анкер Termoclip - Стена 2PH 135</t>
  </si>
  <si>
    <t>121177</t>
  </si>
  <si>
    <t>Тарельчатый анкер Termoclip - Стена 2PH 125</t>
  </si>
  <si>
    <t>121175</t>
  </si>
  <si>
    <t>Тарельчатый анкер Termoclip - Стена 2PH 115</t>
  </si>
  <si>
    <t>121174</t>
  </si>
  <si>
    <t>Тарельчатый анкер Termoclip - Стена 2PH 95</t>
  </si>
  <si>
    <t>121173</t>
  </si>
  <si>
    <t>Тарельчатый анкер Termoclip - Стена 2MH 225</t>
  </si>
  <si>
    <t>121192</t>
  </si>
  <si>
    <t>Тарельчатый анкер Termoclip - Стена 2MH</t>
  </si>
  <si>
    <t>Тарельчатый анкер Termoclip - Стена 2MH 215</t>
  </si>
  <si>
    <t>222353</t>
  </si>
  <si>
    <t>Тарельчатый анкер Termoclip - Стена 2MH 195</t>
  </si>
  <si>
    <t>121191</t>
  </si>
  <si>
    <t>Тарельчатый анкер Termoclip - Стена 2MH 175</t>
  </si>
  <si>
    <t>121190</t>
  </si>
  <si>
    <t>Тарельчатый анкер Termoclip - Стена 2MH 165</t>
  </si>
  <si>
    <t>121189</t>
  </si>
  <si>
    <t>Тарельчатый анкер Termoclip - Стена 2MH 145</t>
  </si>
  <si>
    <t>121188</t>
  </si>
  <si>
    <t>Тарельчатый анкер Termoclip - Стена 2MH 135</t>
  </si>
  <si>
    <t>121186</t>
  </si>
  <si>
    <t>Тарельчатый анкер Termoclip - Стена 2MH 125</t>
  </si>
  <si>
    <t>121185</t>
  </si>
  <si>
    <t>Тарельчатый анкер Termoclip - Стена 2MH 115</t>
  </si>
  <si>
    <t>121178</t>
  </si>
  <si>
    <t>Тарельчатый анкер Termoclip - Стена 2MH 95</t>
  </si>
  <si>
    <t>121102</t>
  </si>
  <si>
    <t>Уплотнительная лента ROCKWOOL 50 мм (20 м.п.)</t>
  </si>
  <si>
    <t>219064</t>
  </si>
  <si>
    <t>Лента уплотнительная самоклеящаяся</t>
  </si>
  <si>
    <t>Алюминиевая клейкая лента ROCKWOOL 100 мм (40 м.п.)</t>
  </si>
  <si>
    <t>203042</t>
  </si>
  <si>
    <t>Алюминиевая клейкая лента ROCKWOOL 50 мм (40 м.п.)</t>
  </si>
  <si>
    <t>203041</t>
  </si>
  <si>
    <t>Гидро-пароизоляция ROCKWOOL® (70 м2/уп.)</t>
  </si>
  <si>
    <t>261498</t>
  </si>
  <si>
    <t xml:space="preserve">Пароизоляция </t>
  </si>
  <si>
    <t>Пароизоляция ROCKWOOL® для кровель, стен, потолка (30 м2/уп.)</t>
  </si>
  <si>
    <t>261484</t>
  </si>
  <si>
    <t>Пароизоляция ROCKWOOL® для кровель, стен, потолка (70 м2/уп.)</t>
  </si>
  <si>
    <t>261482</t>
  </si>
  <si>
    <t>261500</t>
  </si>
  <si>
    <t>Мембрана</t>
  </si>
  <si>
    <t>261489</t>
  </si>
  <si>
    <t>261488</t>
  </si>
  <si>
    <t>261497</t>
  </si>
  <si>
    <t>261492</t>
  </si>
  <si>
    <t>руб./ЕИ 
без НДС</t>
  </si>
  <si>
    <t>руб./ЕИ 
с НДС 20%</t>
  </si>
  <si>
    <t>ЕИ/м2</t>
  </si>
  <si>
    <t>шт./уп.</t>
  </si>
  <si>
    <t>Расход</t>
  </si>
  <si>
    <t>УПАКОВКА</t>
  </si>
  <si>
    <t>3. Сроки поставки и объем минимального заказа согласуются дополнительно с сегмент-специалистом.</t>
  </si>
  <si>
    <t xml:space="preserve">ПРАЙС-ЛИСТ НА СОПУТСТВУЮЩУЮ ПРОДУКЦИЮ </t>
  </si>
  <si>
    <t xml:space="preserve"> (т.е. внесенных в данный Прайс-лист) и при соблюдении технологии монтажа фасадной системы. При замене и/или частичном использование материалов других производителей гарантия на систему ROCKFACADE не распространяется.</t>
  </si>
  <si>
    <r>
      <t xml:space="preserve">4. </t>
    </r>
    <r>
      <rPr>
        <b/>
        <sz val="11"/>
        <rFont val="Calibri"/>
        <family val="2"/>
        <scheme val="minor"/>
      </rPr>
      <t xml:space="preserve">ВНИМАНИЕ! </t>
    </r>
    <r>
      <rPr>
        <sz val="11"/>
        <rFont val="Calibri"/>
        <family val="2"/>
        <scheme val="minor"/>
      </rPr>
      <t>Компания ООО "РОКВУЛ", являясь разработчиком и системодержателем фасадной системы с тонким штукатурным слоем ROCKFACADE, распространяет гарантийные обязательства исключительно при использовании материалов, вошедших в состав системы ROCKFACADE</t>
    </r>
  </si>
  <si>
    <t>6. Расход краски ROCKsil указан с учетом нанесения в два слоя.</t>
  </si>
  <si>
    <r>
      <t xml:space="preserve">5. Объем </t>
    </r>
    <r>
      <rPr>
        <i/>
        <sz val="11"/>
        <color rgb="FFC00000"/>
        <rFont val="Calibri"/>
        <family val="2"/>
        <scheme val="minor"/>
      </rPr>
      <t xml:space="preserve">силиконовых красок </t>
    </r>
    <r>
      <rPr>
        <sz val="11"/>
        <rFont val="Calibri"/>
        <family val="2"/>
        <scheme val="minor"/>
      </rPr>
      <t>может отличаться в зависимости от цвета и количества колера.</t>
    </r>
  </si>
  <si>
    <r>
      <t xml:space="preserve">4. Список мариалов (их размеров и вариантов упаковок), представленный в данном Прайс-листе, </t>
    </r>
    <r>
      <rPr>
        <b/>
        <sz val="11"/>
        <rFont val="Calibri"/>
        <family val="2"/>
        <scheme val="minor"/>
      </rPr>
      <t>не является</t>
    </r>
    <r>
      <rPr>
        <sz val="11"/>
        <rFont val="Calibri"/>
        <family val="2"/>
        <scheme val="minor"/>
      </rPr>
      <t xml:space="preserve"> исчерпывающим списком возможностей производства. С дополнительными возможностями можно ознакомиться на листе "Возможности пр-ва" или уточнить у торгового представителя компании в вашем регионе.</t>
    </r>
  </si>
  <si>
    <r>
      <t xml:space="preserve">5. Продукция категорий A и B (для всех продуктов, размеров и вариантов упаковок) </t>
    </r>
    <r>
      <rPr>
        <b/>
        <sz val="11"/>
        <rFont val="Calibri"/>
        <family val="2"/>
        <scheme val="minor"/>
      </rPr>
      <t>полностью</t>
    </r>
    <r>
      <rPr>
        <sz val="11"/>
        <rFont val="Calibri"/>
        <family val="2"/>
        <scheme val="minor"/>
      </rPr>
      <t xml:space="preserve"> указана в прайс-листе. Продукция, не указанная в Прайс-листе, относится к категории C.</t>
    </r>
  </si>
  <si>
    <t xml:space="preserve">ПРАЙС-ЛИСТ НА ПРОДУКЦИЮ </t>
  </si>
  <si>
    <t>Прайс-лист</t>
  </si>
  <si>
    <t>ТЕПЛОИЗОЛЯЦИОННАЯ ПРОДУКЦИЯ</t>
  </si>
  <si>
    <t>СОПУТСТВУЮЩАЯ ПРОДУКЦИЯ</t>
  </si>
  <si>
    <t>Лента алюминиевая</t>
  </si>
  <si>
    <t>75,40-250 мм с шагом 10 мм</t>
  </si>
  <si>
    <t>75,40-200 мм с шагом 10 мм</t>
  </si>
  <si>
    <t>27 мм</t>
  </si>
  <si>
    <t>1000х600</t>
  </si>
  <si>
    <t>ДА</t>
  </si>
  <si>
    <t>1200х1000</t>
  </si>
  <si>
    <t>2000х1200</t>
  </si>
  <si>
    <t>2400х1200</t>
  </si>
  <si>
    <t>1200х200</t>
  </si>
  <si>
    <t>1200х600</t>
  </si>
  <si>
    <t>50-250 мм
с шагом 10 мм</t>
  </si>
  <si>
    <t>50-200 мм 
с шагом 10 мм</t>
  </si>
  <si>
    <t>1200х150</t>
  </si>
  <si>
    <t>25,30-200 мм 
с шагом 10 мм</t>
  </si>
  <si>
    <t>50-250 мм 
с шагом 10 мм</t>
  </si>
  <si>
    <t>50,75,80-200 мм
с шагом 10 мм</t>
  </si>
  <si>
    <t>800х600</t>
  </si>
  <si>
    <t>60-230 мм с шагом 10 мм</t>
  </si>
  <si>
    <t>60-250 мм с шагом 10 мм</t>
  </si>
  <si>
    <t>40-200 мм с шагом 10 мм</t>
  </si>
  <si>
    <t>40-250 мм с шагом 10 мм</t>
  </si>
  <si>
    <t>40-230 мм с шагом 10 мм</t>
  </si>
  <si>
    <t>60-130 мм с шагом 10 мм</t>
  </si>
  <si>
    <t>50-200 мм с шагом 5 мм</t>
  </si>
  <si>
    <t>80-250 мм с шагом 10 мм</t>
  </si>
  <si>
    <t>25,30-250 мм с шагом 10 мм</t>
  </si>
  <si>
    <t>50-250 мм с шагом 10 мм</t>
  </si>
  <si>
    <t>50-200 мм с шагом 10 мм</t>
  </si>
  <si>
    <t>75,50-200 мм с шагом 10 мм</t>
  </si>
  <si>
    <t>Размер плиты</t>
  </si>
  <si>
    <t>Толщины</t>
  </si>
  <si>
    <t>50-180 мм с шагом 10 мм</t>
  </si>
  <si>
    <t>100-200 мм с шагом 10 мм</t>
  </si>
  <si>
    <t>30-250 мм с шагом 10 мм</t>
  </si>
  <si>
    <t>80-200 мм с шагом 10 мм</t>
  </si>
  <si>
    <t xml:space="preserve">Тарельчатый элемент Тип 1 - 20 </t>
  </si>
  <si>
    <t>100-250 мм с шагом 10 мм</t>
  </si>
  <si>
    <t>УПАКОВКА**</t>
  </si>
  <si>
    <t>ПРОИЗВОДСТВО*</t>
  </si>
  <si>
    <t xml:space="preserve">1. Данный список не является публичной офертой и носит информационный характер. </t>
  </si>
  <si>
    <t>ЛАЙТ БАТТС СКАНДИК СТАНД.УП.</t>
  </si>
  <si>
    <t>30 мм</t>
  </si>
  <si>
    <t>50,100 мм</t>
  </si>
  <si>
    <t>100,150 мм</t>
  </si>
  <si>
    <t>1200х600,610,620</t>
  </si>
  <si>
    <t>Галтель (РУФ БАТТС В ОПТИМА) 1000x100/100</t>
  </si>
  <si>
    <t>Основной Уклон A ЭКСТРА 1000x600x5/20</t>
  </si>
  <si>
    <t>Основной Уклон A ОПТИМА 1000x600x20/35</t>
  </si>
  <si>
    <t>Элемент A 600 1000x600x20/40</t>
  </si>
  <si>
    <t>Трапеция для H75 (РУФ БАТТС Н ОПТИМА) 1000x93/42/70</t>
  </si>
  <si>
    <t>Возможности производства</t>
  </si>
  <si>
    <t>2. Возможности производства системы РУФУКЛОН полностью указаны в Прайс-листе.</t>
  </si>
  <si>
    <t>3. * Диапазон толщин для каждого завода может отличаться. Возможности производства конкретной толщины на конкретном заводе уточняйте у торгового представителя в вашем регионе.</t>
  </si>
  <si>
    <t>4. ** Варианты упаковки на разных заводах могут отличаться. Возможность упаковки конкретной толщины на конкретном заводе уточняйте у торгового представителя в вашем регионе.</t>
  </si>
  <si>
    <t>7. * Цена указана за ПВХ-мембрану стандартного оттенка.</t>
  </si>
  <si>
    <t>7. В колонках Z-AD (под "плюсом" над колонкой AE) указана РАСЧЁТНАЯ вместимость продукции в автомобиль 90 м3. В зависимости от конкретного транспортного средства фактическая вместимость может отличаться как в большую, так и в меньшую сторону.</t>
  </si>
  <si>
    <t>по запросу</t>
  </si>
  <si>
    <t xml:space="preserve">ПРАЙС-ЛИСТ НА ТЕПЛОИЗОЛЯЦИОННУЮ И СОПУТСТВУЮЩУЮ ПРОДУКЦИЮ ДЛЯ DIY СЕГМЕНТА </t>
  </si>
  <si>
    <t>м2/уп.</t>
  </si>
  <si>
    <t>кг/уп.</t>
  </si>
  <si>
    <t>м.п./уп.</t>
  </si>
  <si>
    <t>руб./ЕИ
с НДС 20%</t>
  </si>
  <si>
    <t>4. Минимальный заказ на продукцию категории A отсутствует.</t>
  </si>
  <si>
    <t>5. В колонках Z-AD (под "плюсом" над колонкой AE) указана РАСЧЁТНАЯ вместимость продукции в автомобиль 90 м3. В зависимости от конкретного транспортного средства фактическая вместимость может отличаться как в большую, так и в меньшую сторону.</t>
  </si>
  <si>
    <t xml:space="preserve">6. Вся DIY-продукция поставляется в информативной упаковке. </t>
  </si>
  <si>
    <t>Мембрана ROCKWOOL® для стен (70 м2/уп.)</t>
  </si>
  <si>
    <t>Мембрана ROCKWOOL® для стен (30 м2/уп.)</t>
  </si>
  <si>
    <t>Мембрана ROCKWOOL® для кровель (70 м2/уп.)</t>
  </si>
  <si>
    <t>Мембрана ROCKWOOL® для кровель (30 м2/уп.)</t>
  </si>
  <si>
    <t>Мембрана ROCKWOOL® для стен с огнезащитными добавками (70 м2/уп.)</t>
  </si>
  <si>
    <t>Лайт Баттс Скандик</t>
  </si>
  <si>
    <t>Камин Баттс</t>
  </si>
  <si>
    <t>DIY сегмент</t>
  </si>
  <si>
    <t>1.1. Общестроительная изоляция</t>
  </si>
  <si>
    <t>1.2. Звукоизоляция</t>
  </si>
  <si>
    <t>1. Общестроительная изоляция и звукоизоляция</t>
  </si>
  <si>
    <t>1.1. Компоненты для общестроительной изоляции</t>
  </si>
  <si>
    <t>1.2. Компоненты для звукоизоляции</t>
  </si>
  <si>
    <t>1. Компоненты для общестроительной изоляции и звукоизоляции</t>
  </si>
  <si>
    <t>30-50 мм с шагом 10 мм</t>
  </si>
  <si>
    <t>Компоненты для общестроительной изоляции и звукоизоляции</t>
  </si>
  <si>
    <t>Лайт Баттс, Лайт Баттс Экстра, Сауна Баттс, Акустик Баттс</t>
  </si>
  <si>
    <t>Акустик Баттс Ультратонкий, Флор Баттс, Рокфасад</t>
  </si>
  <si>
    <t>%Мембрана ROCKWOOL® для стен (70 м2/уп.)</t>
  </si>
  <si>
    <t>117862</t>
  </si>
  <si>
    <t>169400</t>
  </si>
  <si>
    <t>207405</t>
  </si>
  <si>
    <t>%Пароизоляция ROCKWOOL® для кровель, стен, потолка (70 м2/уп.)</t>
  </si>
  <si>
    <t>%Пароизоляция ROCKWOOL® для кровель, стен, потолка (30 м2/уп.)</t>
  </si>
  <si>
    <t>%Гидро-пароизоляция ROCKWOOL® (70 м2/уп.)</t>
  </si>
  <si>
    <t>207322</t>
  </si>
  <si>
    <t>117860</t>
  </si>
  <si>
    <t>%Мембрана ROCKWOOL® для стен с огнезащитными добавками (70 м2/уп.)</t>
  </si>
  <si>
    <t>1.1. Общестроительная изоляция (для бань/саун)</t>
  </si>
  <si>
    <t>1.1. Общестроительная изоляция (для каминов/печей)</t>
  </si>
  <si>
    <t>1.1. Общестроительная изоляция (каминов/печей)</t>
  </si>
  <si>
    <t>вед.</t>
  </si>
  <si>
    <t>ДА***</t>
  </si>
  <si>
    <t xml:space="preserve">5. *** Цена на продукцию на паллетах отличается от цены в пач. и шт./пал. </t>
  </si>
  <si>
    <t>6. Цену уточняйте у торгового представителя в вашем регионе.</t>
  </si>
  <si>
    <t xml:space="preserve">ВОЗМОЖНОСТИ ПРОИЗВОДСТВА ТЕПЛОИЗОЛЯЦИОННОЙ ПРОДУКЦИИ 
ROCKWOOL Russia - ООО "РОКВУЛ" </t>
  </si>
  <si>
    <t>266514</t>
  </si>
  <si>
    <t>ФАСАД БАТТС Д ОПТИМА 1200x600x100 пач.</t>
  </si>
  <si>
    <t>ФАСАД БАТТС Д ОПТИМА 1200x600x100 32пач./пал.</t>
  </si>
  <si>
    <t>ФАСАД БАТТС Д ОПТИМА 1200x600x120 пач.</t>
  </si>
  <si>
    <t>ФАСАД БАТТС Д ОПТИМА 1200x600x120 40пач./пал.</t>
  </si>
  <si>
    <t>ФАСАД БАТТС Д ОПТИМА 1200x600x130 пач.</t>
  </si>
  <si>
    <t>ФАСАД БАТТС Д ОПТИМА 1200x600x140 пач.</t>
  </si>
  <si>
    <t>ФАСАД БАТТС Д ОПТИМА 1200x600x150 пач.</t>
  </si>
  <si>
    <t>ФАСАД БАТТС Д ОПТИМА 1200x600x150 32пач./пал.</t>
  </si>
  <si>
    <t>ФАСАД БАТТС Д ОПТИМА 1200x600x160 пач.</t>
  </si>
  <si>
    <t>ФАСАД БАТТС Д ОПТИМА 1200x600x170 пач.</t>
  </si>
  <si>
    <t>ФАСАД БАТТС Д ОПТИМА 1200x600x180 пач.</t>
  </si>
  <si>
    <t>ФАСАД БАТТС Д ОПТИМА 1200x600x200 пач.</t>
  </si>
  <si>
    <t>260276</t>
  </si>
  <si>
    <t>ФАСАД БАТТС Д ЭКСТРА 1200x600x160 пач.</t>
  </si>
  <si>
    <t>ФАСАД БАТТС Д ЭКСТРА 1200x600x150 32пач./пал.</t>
  </si>
  <si>
    <t>ФАСАД БАТТС Д ЭКСТРА 1200x600x150 пач.</t>
  </si>
  <si>
    <t>ФАСАД БАТТС Д ЭКСТРА 1200x600x140 пач.</t>
  </si>
  <si>
    <t>ФАСАД БАТТС Д ЭКСТРА 1200x600x130 пач.</t>
  </si>
  <si>
    <t>ФАСАД БАТТС Д ЭКСТРА 1200x600x120 40пач./пал.</t>
  </si>
  <si>
    <t>ФАСАД БАТТС Д ЭКСТРА 1200x600x120 пач.</t>
  </si>
  <si>
    <t>ФАСАД БАТТС Д ЭКСТРА 1200x600x100 32пач./пал.</t>
  </si>
  <si>
    <t>ФАСАД БАТТС Д ЭКСТРА 1200x600x100 пач.</t>
  </si>
  <si>
    <t>Гибкая связь МГС 5MS  E4*120</t>
  </si>
  <si>
    <t>Гибкая связь МГС 5MS  E4*100</t>
  </si>
  <si>
    <t>Гибкая связь МГС 5MS  E4*160</t>
  </si>
  <si>
    <t>Гибкая связь МГС 5MS  E4*180</t>
  </si>
  <si>
    <t>ЛАЙТ БАТТС 1000x600x50 20пач./пал. ZHE,TRK</t>
  </si>
  <si>
    <t>ЛАЙТ БАТТС 1000x600x100 20пач./пал. ZHE,TRK</t>
  </si>
  <si>
    <t>ЛАЙТ БАТТС ЭКСТРА 1000x600x50 24пач./пал. ZHE,TRK</t>
  </si>
  <si>
    <t>ЛАЙТ БАТТС ЭКСТРА 1000x600x100 24пач./пал. ZHE,TRK</t>
  </si>
  <si>
    <t>АКУСТИК БАТТС 1000x600x50 20пач./пал. ZHE,TRK</t>
  </si>
  <si>
    <t>АКУСТИК БАТТС 1000x600x100 20пач./пал. ZHE,TRK</t>
  </si>
  <si>
    <t>РОКФАСАД 1000x600x50 24пач./пал. ZHE</t>
  </si>
  <si>
    <t>РОКФАСАД 1000x600x50 24пач./пал. VYB,ELA</t>
  </si>
  <si>
    <t>РОКФАСАД 1000x600x100 24пач./пал. ZHE,VYB,ELA</t>
  </si>
  <si>
    <t>РОКФАСАД 1000x600x50 24пач./пал. TRK</t>
  </si>
  <si>
    <t>РОКФАСАД 1000x600x100 24пач./пал. TRK</t>
  </si>
  <si>
    <t>277806</t>
  </si>
  <si>
    <t>223010</t>
  </si>
  <si>
    <t>223009</t>
  </si>
  <si>
    <t>278314</t>
  </si>
  <si>
    <t>279555</t>
  </si>
  <si>
    <t>278316</t>
  </si>
  <si>
    <t>279556</t>
  </si>
  <si>
    <t>278450</t>
  </si>
  <si>
    <t>274538</t>
  </si>
  <si>
    <t>274942</t>
  </si>
  <si>
    <t>274938</t>
  </si>
  <si>
    <t>274592</t>
  </si>
  <si>
    <t>274944</t>
  </si>
  <si>
    <t>274833</t>
  </si>
  <si>
    <t>ЦЕНА от 01.06.2019</t>
  </si>
  <si>
    <t xml:space="preserve"> от 1 июня 2019 года</t>
  </si>
  <si>
    <t>274525</t>
  </si>
  <si>
    <t>274544</t>
  </si>
  <si>
    <t>274545</t>
  </si>
  <si>
    <t>274947</t>
  </si>
  <si>
    <t>200921</t>
  </si>
  <si>
    <t>276462</t>
  </si>
  <si>
    <t>275438</t>
  </si>
  <si>
    <t>275446</t>
  </si>
  <si>
    <t>275448</t>
  </si>
  <si>
    <t>275457</t>
  </si>
  <si>
    <t>278308</t>
  </si>
  <si>
    <t>279163</t>
  </si>
  <si>
    <t>278309</t>
  </si>
  <si>
    <t>279430</t>
  </si>
  <si>
    <t>278451</t>
  </si>
  <si>
    <t>279164</t>
  </si>
  <si>
    <t>278310</t>
  </si>
  <si>
    <t>278317</t>
  </si>
  <si>
    <t>278510</t>
  </si>
  <si>
    <t>278311</t>
  </si>
  <si>
    <t>278313</t>
  </si>
  <si>
    <t>4604653274731</t>
  </si>
  <si>
    <t>4604653274762</t>
  </si>
  <si>
    <t>4604653274793</t>
  </si>
  <si>
    <t>4604653274823</t>
  </si>
  <si>
    <t>ФАСАД БАТТС ОПТИМА 1000x600x50 пач. ZHE,TRK</t>
  </si>
  <si>
    <t>ФАСАД БАТТС ОПТИМА 1000x600x50 пач. VYB,ELA</t>
  </si>
  <si>
    <t>ФАСАД БАТТС ЭКСТРА 1000x600x50 пач. ZHE,TRK</t>
  </si>
  <si>
    <t>ФАСАД БАТТС ЭКСТРА 1000x600x50 пач. VYB,ELA</t>
  </si>
  <si>
    <t>ВЕНТИ БАТТС Д ОПТИМА 1000x600x130 пач.</t>
  </si>
  <si>
    <t>РУФ БАТТС В ОПТИМА 1200x1000x50 96шт./пал.</t>
  </si>
  <si>
    <t>273814</t>
  </si>
  <si>
    <t>РУФ БАТТС Д ОПТИМА 2000x1200x120 20шт./пал.</t>
  </si>
  <si>
    <t>4604653274656</t>
  </si>
  <si>
    <t>275846</t>
  </si>
  <si>
    <t>275808</t>
  </si>
  <si>
    <t>РУФ БАТТС Д СТАНДАРТ 2000x1200x60 40шт./пал. ZHE</t>
  </si>
  <si>
    <t>РУФ БАТТС Д СТАНДАРТ 2000x1200x60 40шт./пал. VYB,ELA</t>
  </si>
  <si>
    <t>РУФ БАТТС Д СТАНДАРТ 1000x600x60 пач. VYB,ELA</t>
  </si>
  <si>
    <t>РУФ БАТТС Д СТАНДАРТ 1000x600x60 пач. ZHE,TRK</t>
  </si>
  <si>
    <t>4604653274663</t>
  </si>
  <si>
    <t>РУФ БАТТС Н ЭКСТРА 2000x1200x150 16шт./пал.</t>
  </si>
  <si>
    <t>РУФ БАТТС Н ОПТИМА 2000x1200x150 16шт./пал.</t>
  </si>
  <si>
    <t>272448</t>
  </si>
  <si>
    <t>273739</t>
  </si>
  <si>
    <t>4604653274410</t>
  </si>
  <si>
    <t>273741</t>
  </si>
  <si>
    <t>РУФ БАТТС Н ОПТИМА 2000x1200x100 48шт./пал.</t>
  </si>
  <si>
    <t>4604653274670</t>
  </si>
  <si>
    <t>%РУФ БАТТС В ЭКСТРА 1000x600x40 60пач./пал. VYB,ELA</t>
  </si>
  <si>
    <t>%РУФ БАТТС В ЭКСТРА 1000x600x40 60пач./пал. TRK</t>
  </si>
  <si>
    <t>4604653260123</t>
  </si>
  <si>
    <t>222614</t>
  </si>
  <si>
    <t>275024</t>
  </si>
  <si>
    <t>%РУФ БАТТС В ЭКСТРА 1000x600x50 48пач./пал. VYB,ELA</t>
  </si>
  <si>
    <t>%РУФ БАТТС В ЭКСТРА 1000x600x50 48пач./пал. TRK</t>
  </si>
  <si>
    <t>275051</t>
  </si>
  <si>
    <t>219526</t>
  </si>
  <si>
    <t>%РУФ БАТТС В ОПТИМА 1000x600x50 48пач./пал. VYB,ELA</t>
  </si>
  <si>
    <t>%РУФ БАТТС В ОПТИМА 1000x600x50 48пач./пал. TRK</t>
  </si>
  <si>
    <t>%РУФ БАТТС В ОПТИМА 1000x600x40 60пач./пал. VYB,ELA</t>
  </si>
  <si>
    <t>%РУФ БАТТС В ОПТИМА 1000x600x40 60пач./пал. TRK</t>
  </si>
  <si>
    <t>4604653259981</t>
  </si>
  <si>
    <t>4604653256997</t>
  </si>
  <si>
    <t>4604653263902</t>
  </si>
  <si>
    <t>219127</t>
  </si>
  <si>
    <t>231027</t>
  </si>
  <si>
    <t>275071</t>
  </si>
  <si>
    <t>275054</t>
  </si>
  <si>
    <t>%РУФ БАТТС Н ЭКСТРА 1000x600x50 32пач./пал. VYB,ELA</t>
  </si>
  <si>
    <t>%РУФ БАТТС Н ЭКСТРА 1000x600x50 32пач./пал. TRK</t>
  </si>
  <si>
    <t>%РУФ БАТТС Н ЭКСТРА 1000x600x100 32пач./пал. VYB,ELA</t>
  </si>
  <si>
    <t>%РУФ БАТТС Н ЭКСТРА 1000x600x100 32пач./пал. TRK</t>
  </si>
  <si>
    <t>4604653260796</t>
  </si>
  <si>
    <t>4604653258601</t>
  </si>
  <si>
    <t>219551</t>
  </si>
  <si>
    <t>224206</t>
  </si>
  <si>
    <t>274567</t>
  </si>
  <si>
    <t>%РУФ БАТТС Н ОПТИМА 1000x600x50 32пач./пал. VYB,ELA</t>
  </si>
  <si>
    <t>%РУФ БАТТС Н ОПТИМА 1000x600x50 32пач./пал. TRK</t>
  </si>
  <si>
    <t>4604653264084</t>
  </si>
  <si>
    <t>231611</t>
  </si>
  <si>
    <t>274762</t>
  </si>
  <si>
    <t>%РУФ БАТТС Н ОПТИМА 1000x600x100 32пач./пал. VYB,ELA</t>
  </si>
  <si>
    <t>%РУФ БАТТС Н ОПТИМА 1000x600x100 32пач./пал. TRK</t>
  </si>
  <si>
    <t>4604653263896</t>
  </si>
  <si>
    <t>231026</t>
  </si>
  <si>
    <t>274773</t>
  </si>
  <si>
    <t>275021</t>
  </si>
  <si>
    <t>%РУФ БАТТС Н ОПТИМА 1000x600x110 28пач./пал. VYB,ELA</t>
  </si>
  <si>
    <t>%РУФ БАТТС Н ОПТИМА 1000x600x110 28пач./пал. TRK</t>
  </si>
  <si>
    <t>4604653263629</t>
  </si>
  <si>
    <t>230025</t>
  </si>
  <si>
    <t>%Тележка LIFT-n-ROLLER</t>
  </si>
  <si>
    <t>%Профиль ROCKWOOL угловой рулонный с армирующей сеткой (рулон 50 м)</t>
  </si>
  <si>
    <t>%Прижимной диск для крепления Фасад Ламелла EJOT VT 90</t>
  </si>
  <si>
    <t>%ROCKfiber décor сетка архитектурная</t>
  </si>
  <si>
    <t>%ROCKprimer Optima, белый</t>
  </si>
  <si>
    <t>%ROCKforce Optima грунтовка пропитывающая</t>
  </si>
  <si>
    <t>Normoclip NF 2MH 8/60</t>
  </si>
  <si>
    <t>278138</t>
  </si>
  <si>
    <t>278140</t>
  </si>
  <si>
    <t>278142</t>
  </si>
  <si>
    <t>278143</t>
  </si>
  <si>
    <t>278145</t>
  </si>
  <si>
    <t>278147</t>
  </si>
  <si>
    <t>Normoclip NF 2MH 8/60 - 120</t>
  </si>
  <si>
    <t>Normoclip NF 2MH 8/60 - 160</t>
  </si>
  <si>
    <t>Normoclip NF 2MH 8/60 - 180</t>
  </si>
  <si>
    <t>Normoclip NF 2MH 8/60 - 200</t>
  </si>
  <si>
    <t>Normoclip NF 2MH 8/60 - 220</t>
  </si>
  <si>
    <t>Normoclip NF 2MH 8/60 - 240</t>
  </si>
  <si>
    <t>8 495 700-34-41</t>
  </si>
  <si>
    <t>8 495 223-95-72</t>
  </si>
</sst>
</file>

<file path=xl/styles.xml><?xml version="1.0" encoding="utf-8"?>
<styleSheet xmlns="http://schemas.openxmlformats.org/spreadsheetml/2006/main">
  <numFmts count="3">
    <numFmt numFmtId="164" formatCode="#,##0.000"/>
    <numFmt numFmtId="165" formatCode="0.0%"/>
    <numFmt numFmtId="166" formatCode="#,##0.0"/>
  </numFmts>
  <fonts count="25"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0" tint="-0.34998626667073579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11"/>
      <color theme="3"/>
      <name val="Calibri"/>
      <family val="2"/>
      <scheme val="minor"/>
    </font>
    <font>
      <i/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8"/>
      <name val="Calibri"/>
      <family val="2"/>
      <scheme val="minor"/>
    </font>
    <font>
      <b/>
      <sz val="10.5"/>
      <name val="Calibri"/>
      <family val="2"/>
      <scheme val="minor"/>
    </font>
    <font>
      <i/>
      <sz val="11"/>
      <color rgb="FFC00000"/>
      <name val="Calibri"/>
      <family val="2"/>
      <scheme val="minor"/>
    </font>
    <font>
      <sz val="10"/>
      <name val="Calibri"/>
      <family val="2"/>
      <scheme val="minor"/>
    </font>
    <font>
      <sz val="16"/>
      <name val="Calibri"/>
      <family val="2"/>
      <scheme val="minor"/>
    </font>
    <font>
      <u/>
      <sz val="10"/>
      <color theme="10"/>
      <name val="Arial"/>
      <family val="2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sz val="11"/>
      <color theme="1"/>
      <name val="Calibri"/>
      <family val="2"/>
      <scheme val="minor"/>
    </font>
    <font>
      <sz val="10.5"/>
      <name val="Calibri"/>
      <family val="2"/>
      <scheme val="minor"/>
    </font>
    <font>
      <b/>
      <sz val="20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8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/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/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dashed">
        <color indexed="64"/>
      </left>
      <right style="medium">
        <color indexed="64"/>
      </right>
      <top style="medium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/>
      <diagonal/>
    </border>
    <border>
      <left/>
      <right style="dashed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dashed">
        <color indexed="64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 style="medium">
        <color indexed="64"/>
      </right>
      <top/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/>
      <bottom style="dashed">
        <color indexed="64"/>
      </bottom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/>
      <diagonal/>
    </border>
    <border>
      <left/>
      <right style="dashed">
        <color indexed="64"/>
      </right>
      <top style="dashed">
        <color indexed="64"/>
      </top>
      <bottom/>
      <diagonal/>
    </border>
    <border>
      <left/>
      <right style="medium">
        <color indexed="64"/>
      </right>
      <top style="dash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/>
      <diagonal/>
    </border>
  </borders>
  <cellStyleXfs count="7">
    <xf numFmtId="0" fontId="0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18" fillId="0" borderId="0" applyNumberFormat="0" applyFill="0" applyBorder="0" applyAlignment="0" applyProtection="0"/>
    <xf numFmtId="9" fontId="22" fillId="0" borderId="0" applyFont="0" applyFill="0" applyBorder="0" applyAlignment="0" applyProtection="0"/>
  </cellStyleXfs>
  <cellXfs count="518">
    <xf numFmtId="0" fontId="0" fillId="0" borderId="0" xfId="0"/>
    <xf numFmtId="0" fontId="4" fillId="0" borderId="0" xfId="0" applyFont="1" applyFill="1" applyAlignment="1">
      <alignment horizontal="center" vertical="center"/>
    </xf>
    <xf numFmtId="4" fontId="4" fillId="0" borderId="0" xfId="0" applyNumberFormat="1" applyFont="1" applyFill="1" applyAlignment="1">
      <alignment horizontal="center" vertical="center"/>
    </xf>
    <xf numFmtId="1" fontId="4" fillId="0" borderId="0" xfId="0" applyNumberFormat="1" applyFont="1" applyFill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164" fontId="4" fillId="0" borderId="0" xfId="0" applyNumberFormat="1" applyFont="1" applyFill="1" applyAlignment="1">
      <alignment horizontal="center" vertical="center"/>
    </xf>
    <xf numFmtId="3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left" vertical="center" indent="1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 indent="1"/>
    </xf>
    <xf numFmtId="4" fontId="4" fillId="0" borderId="1" xfId="0" applyNumberFormat="1" applyFont="1" applyFill="1" applyBorder="1" applyAlignment="1">
      <alignment horizontal="center" vertical="center"/>
    </xf>
    <xf numFmtId="4" fontId="5" fillId="0" borderId="2" xfId="0" applyNumberFormat="1" applyFont="1" applyFill="1" applyBorder="1" applyAlignment="1">
      <alignment horizontal="center" vertical="center"/>
    </xf>
    <xf numFmtId="4" fontId="4" fillId="0" borderId="4" xfId="0" applyNumberFormat="1" applyFont="1" applyFill="1" applyBorder="1" applyAlignment="1">
      <alignment horizontal="center" vertical="center"/>
    </xf>
    <xf numFmtId="4" fontId="5" fillId="0" borderId="5" xfId="0" applyNumberFormat="1" applyFont="1" applyFill="1" applyBorder="1" applyAlignment="1">
      <alignment horizontal="center" vertical="center"/>
    </xf>
    <xf numFmtId="4" fontId="4" fillId="0" borderId="6" xfId="0" applyNumberFormat="1" applyFont="1" applyFill="1" applyBorder="1" applyAlignment="1">
      <alignment horizontal="center" vertical="center"/>
    </xf>
    <xf numFmtId="1" fontId="4" fillId="0" borderId="2" xfId="1" applyNumberFormat="1" applyFont="1" applyFill="1" applyBorder="1" applyAlignment="1">
      <alignment horizontal="center" vertical="center"/>
    </xf>
    <xf numFmtId="1" fontId="4" fillId="0" borderId="6" xfId="1" applyNumberFormat="1" applyFont="1" applyFill="1" applyBorder="1" applyAlignment="1">
      <alignment horizontal="center" vertical="center"/>
    </xf>
    <xf numFmtId="4" fontId="4" fillId="0" borderId="2" xfId="1" applyNumberFormat="1" applyFont="1" applyFill="1" applyBorder="1" applyAlignment="1">
      <alignment horizontal="center" vertical="center"/>
    </xf>
    <xf numFmtId="164" fontId="4" fillId="0" borderId="3" xfId="1" applyNumberFormat="1" applyFont="1" applyFill="1" applyBorder="1" applyAlignment="1">
      <alignment horizontal="center" vertical="center"/>
    </xf>
    <xf numFmtId="4" fontId="4" fillId="0" borderId="3" xfId="1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/>
    </xf>
    <xf numFmtId="3" fontId="4" fillId="0" borderId="3" xfId="2" applyNumberFormat="1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4" fontId="4" fillId="0" borderId="2" xfId="0" applyNumberFormat="1" applyFont="1" applyFill="1" applyBorder="1" applyAlignment="1">
      <alignment horizontal="center" vertical="center"/>
    </xf>
    <xf numFmtId="164" fontId="4" fillId="0" borderId="3" xfId="0" applyNumberFormat="1" applyFont="1" applyFill="1" applyBorder="1" applyAlignment="1">
      <alignment horizontal="center" vertical="center"/>
    </xf>
    <xf numFmtId="4" fontId="4" fillId="0" borderId="3" xfId="0" applyNumberFormat="1" applyFont="1" applyFill="1" applyBorder="1" applyAlignment="1">
      <alignment horizontal="center" vertical="center"/>
    </xf>
    <xf numFmtId="3" fontId="8" fillId="0" borderId="3" xfId="0" quotePrefix="1" applyNumberFormat="1" applyFont="1" applyFill="1" applyBorder="1" applyAlignment="1">
      <alignment horizontal="center" vertical="center"/>
    </xf>
    <xf numFmtId="3" fontId="4" fillId="0" borderId="6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3" fontId="4" fillId="0" borderId="3" xfId="0" applyNumberFormat="1" applyFont="1" applyFill="1" applyBorder="1" applyAlignment="1">
      <alignment horizontal="center" vertical="center"/>
    </xf>
    <xf numFmtId="3" fontId="4" fillId="0" borderId="3" xfId="0" quotePrefix="1" applyNumberFormat="1" applyFont="1" applyFill="1" applyBorder="1" applyAlignment="1">
      <alignment horizontal="center" vertical="center"/>
    </xf>
    <xf numFmtId="3" fontId="8" fillId="0" borderId="6" xfId="0" quotePrefix="1" applyNumberFormat="1" applyFont="1" applyFill="1" applyBorder="1" applyAlignment="1">
      <alignment horizontal="center" vertical="center"/>
    </xf>
    <xf numFmtId="0" fontId="4" fillId="0" borderId="6" xfId="0" quotePrefix="1" applyFont="1" applyFill="1" applyBorder="1" applyAlignment="1">
      <alignment horizontal="center" vertical="center"/>
    </xf>
    <xf numFmtId="2" fontId="4" fillId="0" borderId="2" xfId="0" applyNumberFormat="1" applyFont="1" applyFill="1" applyBorder="1" applyAlignment="1">
      <alignment horizontal="center" vertical="center"/>
    </xf>
    <xf numFmtId="2" fontId="4" fillId="0" borderId="3" xfId="0" applyNumberFormat="1" applyFont="1" applyFill="1" applyBorder="1" applyAlignment="1">
      <alignment horizontal="center" vertical="center"/>
    </xf>
    <xf numFmtId="2" fontId="4" fillId="0" borderId="6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left" vertical="center" wrapText="1" indent="1"/>
    </xf>
    <xf numFmtId="0" fontId="5" fillId="0" borderId="3" xfId="0" applyFont="1" applyFill="1" applyBorder="1" applyAlignment="1">
      <alignment horizontal="left" vertical="center" wrapText="1" indent="1"/>
    </xf>
    <xf numFmtId="0" fontId="5" fillId="0" borderId="3" xfId="0" quotePrefix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4" fontId="4" fillId="0" borderId="7" xfId="0" applyNumberFormat="1" applyFont="1" applyFill="1" applyBorder="1" applyAlignment="1">
      <alignment horizontal="center" vertical="center"/>
    </xf>
    <xf numFmtId="4" fontId="5" fillId="0" borderId="8" xfId="0" applyNumberFormat="1" applyFont="1" applyFill="1" applyBorder="1" applyAlignment="1">
      <alignment horizontal="center" vertical="center"/>
    </xf>
    <xf numFmtId="4" fontId="4" fillId="0" borderId="10" xfId="0" applyNumberFormat="1" applyFont="1" applyFill="1" applyBorder="1" applyAlignment="1">
      <alignment horizontal="center" vertical="center"/>
    </xf>
    <xf numFmtId="4" fontId="5" fillId="0" borderId="11" xfId="0" applyNumberFormat="1" applyFont="1" applyFill="1" applyBorder="1" applyAlignment="1">
      <alignment horizontal="center" vertical="center"/>
    </xf>
    <xf numFmtId="4" fontId="4" fillId="0" borderId="12" xfId="0" applyNumberFormat="1" applyFont="1" applyFill="1" applyBorder="1" applyAlignment="1">
      <alignment horizontal="center" vertical="center"/>
    </xf>
    <xf numFmtId="1" fontId="4" fillId="0" borderId="8" xfId="1" applyNumberFormat="1" applyFont="1" applyFill="1" applyBorder="1" applyAlignment="1">
      <alignment horizontal="center" vertical="center"/>
    </xf>
    <xf numFmtId="1" fontId="4" fillId="0" borderId="12" xfId="1" applyNumberFormat="1" applyFont="1" applyFill="1" applyBorder="1" applyAlignment="1">
      <alignment horizontal="center" vertical="center"/>
    </xf>
    <xf numFmtId="4" fontId="4" fillId="0" borderId="8" xfId="1" applyNumberFormat="1" applyFont="1" applyFill="1" applyBorder="1" applyAlignment="1">
      <alignment horizontal="center" vertical="center"/>
    </xf>
    <xf numFmtId="164" fontId="4" fillId="0" borderId="9" xfId="1" applyNumberFormat="1" applyFont="1" applyFill="1" applyBorder="1" applyAlignment="1">
      <alignment horizontal="center" vertical="center"/>
    </xf>
    <xf numFmtId="4" fontId="4" fillId="0" borderId="9" xfId="1" applyNumberFormat="1" applyFont="1" applyFill="1" applyBorder="1" applyAlignment="1">
      <alignment horizontal="center" vertical="center"/>
    </xf>
    <xf numFmtId="0" fontId="4" fillId="0" borderId="9" xfId="0" applyNumberFormat="1" applyFont="1" applyFill="1" applyBorder="1" applyAlignment="1">
      <alignment horizontal="center" vertical="center"/>
    </xf>
    <xf numFmtId="3" fontId="4" fillId="0" borderId="9" xfId="2" applyNumberFormat="1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4" fontId="4" fillId="0" borderId="8" xfId="0" applyNumberFormat="1" applyFont="1" applyFill="1" applyBorder="1" applyAlignment="1">
      <alignment horizontal="center" vertical="center"/>
    </xf>
    <xf numFmtId="164" fontId="4" fillId="0" borderId="9" xfId="0" applyNumberFormat="1" applyFont="1" applyFill="1" applyBorder="1" applyAlignment="1">
      <alignment horizontal="center" vertical="center"/>
    </xf>
    <xf numFmtId="4" fontId="4" fillId="0" borderId="9" xfId="0" applyNumberFormat="1" applyFont="1" applyFill="1" applyBorder="1" applyAlignment="1">
      <alignment horizontal="center" vertical="center"/>
    </xf>
    <xf numFmtId="3" fontId="8" fillId="0" borderId="9" xfId="0" quotePrefix="1" applyNumberFormat="1" applyFont="1" applyFill="1" applyBorder="1" applyAlignment="1">
      <alignment horizontal="center" vertical="center"/>
    </xf>
    <xf numFmtId="3" fontId="4" fillId="0" borderId="12" xfId="0" applyNumberFormat="1" applyFont="1" applyFill="1" applyBorder="1" applyAlignment="1">
      <alignment horizontal="center" vertical="center"/>
    </xf>
    <xf numFmtId="0" fontId="4" fillId="0" borderId="8" xfId="0" applyNumberFormat="1" applyFont="1" applyFill="1" applyBorder="1" applyAlignment="1">
      <alignment horizontal="center" vertical="center"/>
    </xf>
    <xf numFmtId="3" fontId="4" fillId="0" borderId="9" xfId="0" applyNumberFormat="1" applyFont="1" applyFill="1" applyBorder="1" applyAlignment="1">
      <alignment horizontal="center" vertical="center"/>
    </xf>
    <xf numFmtId="3" fontId="4" fillId="0" borderId="9" xfId="0" quotePrefix="1" applyNumberFormat="1" applyFont="1" applyFill="1" applyBorder="1" applyAlignment="1">
      <alignment horizontal="center" vertical="center"/>
    </xf>
    <xf numFmtId="3" fontId="8" fillId="0" borderId="12" xfId="0" quotePrefix="1" applyNumberFormat="1" applyFont="1" applyFill="1" applyBorder="1" applyAlignment="1">
      <alignment horizontal="center" vertical="center"/>
    </xf>
    <xf numFmtId="0" fontId="4" fillId="0" borderId="12" xfId="0" quotePrefix="1" applyFont="1" applyFill="1" applyBorder="1" applyAlignment="1">
      <alignment horizontal="center" vertical="center"/>
    </xf>
    <xf numFmtId="2" fontId="4" fillId="0" borderId="8" xfId="0" applyNumberFormat="1" applyFont="1" applyFill="1" applyBorder="1" applyAlignment="1">
      <alignment horizontal="center" vertical="center"/>
    </xf>
    <xf numFmtId="2" fontId="4" fillId="0" borderId="9" xfId="0" applyNumberFormat="1" applyFont="1" applyFill="1" applyBorder="1" applyAlignment="1">
      <alignment horizontal="center" vertical="center"/>
    </xf>
    <xf numFmtId="2" fontId="4" fillId="0" borderId="12" xfId="0" applyNumberFormat="1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left" vertical="center" wrapText="1" indent="1"/>
    </xf>
    <xf numFmtId="0" fontId="5" fillId="0" borderId="9" xfId="0" applyFont="1" applyFill="1" applyBorder="1" applyAlignment="1">
      <alignment horizontal="left" vertical="center" wrapText="1" indent="1"/>
    </xf>
    <xf numFmtId="0" fontId="5" fillId="0" borderId="9" xfId="0" quotePrefix="1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/>
    </xf>
    <xf numFmtId="4" fontId="4" fillId="0" borderId="13" xfId="0" applyNumberFormat="1" applyFont="1" applyFill="1" applyBorder="1" applyAlignment="1">
      <alignment horizontal="center" vertical="center"/>
    </xf>
    <xf numFmtId="4" fontId="5" fillId="0" borderId="14" xfId="0" applyNumberFormat="1" applyFont="1" applyFill="1" applyBorder="1" applyAlignment="1">
      <alignment horizontal="center" vertical="center"/>
    </xf>
    <xf numFmtId="4" fontId="4" fillId="0" borderId="16" xfId="0" applyNumberFormat="1" applyFont="1" applyFill="1" applyBorder="1" applyAlignment="1">
      <alignment horizontal="center" vertical="center"/>
    </xf>
    <xf numFmtId="4" fontId="5" fillId="0" borderId="17" xfId="0" applyNumberFormat="1" applyFont="1" applyFill="1" applyBorder="1" applyAlignment="1">
      <alignment horizontal="center" vertical="center"/>
    </xf>
    <xf numFmtId="4" fontId="4" fillId="0" borderId="18" xfId="0" applyNumberFormat="1" applyFont="1" applyFill="1" applyBorder="1" applyAlignment="1">
      <alignment horizontal="center" vertical="center"/>
    </xf>
    <xf numFmtId="1" fontId="4" fillId="0" borderId="14" xfId="1" applyNumberFormat="1" applyFont="1" applyFill="1" applyBorder="1" applyAlignment="1">
      <alignment horizontal="center" vertical="center"/>
    </xf>
    <xf numFmtId="1" fontId="4" fillId="0" borderId="18" xfId="1" applyNumberFormat="1" applyFont="1" applyFill="1" applyBorder="1" applyAlignment="1">
      <alignment horizontal="center" vertical="center"/>
    </xf>
    <xf numFmtId="4" fontId="4" fillId="0" borderId="14" xfId="1" applyNumberFormat="1" applyFont="1" applyFill="1" applyBorder="1" applyAlignment="1">
      <alignment horizontal="center" vertical="center"/>
    </xf>
    <xf numFmtId="164" fontId="4" fillId="0" borderId="15" xfId="1" applyNumberFormat="1" applyFont="1" applyFill="1" applyBorder="1" applyAlignment="1">
      <alignment horizontal="center" vertical="center"/>
    </xf>
    <xf numFmtId="4" fontId="4" fillId="0" borderId="15" xfId="1" applyNumberFormat="1" applyFont="1" applyFill="1" applyBorder="1" applyAlignment="1">
      <alignment horizontal="center" vertical="center"/>
    </xf>
    <xf numFmtId="0" fontId="4" fillId="0" borderId="15" xfId="0" applyNumberFormat="1" applyFont="1" applyFill="1" applyBorder="1" applyAlignment="1">
      <alignment horizontal="center" vertical="center"/>
    </xf>
    <xf numFmtId="3" fontId="4" fillId="0" borderId="15" xfId="2" applyNumberFormat="1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 wrapText="1"/>
    </xf>
    <xf numFmtId="4" fontId="4" fillId="0" borderId="14" xfId="0" applyNumberFormat="1" applyFont="1" applyFill="1" applyBorder="1" applyAlignment="1">
      <alignment horizontal="center" vertical="center"/>
    </xf>
    <xf numFmtId="164" fontId="4" fillId="0" borderId="15" xfId="0" applyNumberFormat="1" applyFont="1" applyFill="1" applyBorder="1" applyAlignment="1">
      <alignment horizontal="center" vertical="center"/>
    </xf>
    <xf numFmtId="4" fontId="4" fillId="0" borderId="15" xfId="0" applyNumberFormat="1" applyFont="1" applyFill="1" applyBorder="1" applyAlignment="1">
      <alignment horizontal="center" vertical="center"/>
    </xf>
    <xf numFmtId="3" fontId="8" fillId="0" borderId="15" xfId="0" quotePrefix="1" applyNumberFormat="1" applyFont="1" applyFill="1" applyBorder="1" applyAlignment="1">
      <alignment horizontal="center" vertical="center"/>
    </xf>
    <xf numFmtId="3" fontId="4" fillId="0" borderId="18" xfId="0" applyNumberFormat="1" applyFont="1" applyFill="1" applyBorder="1" applyAlignment="1">
      <alignment horizontal="center" vertical="center"/>
    </xf>
    <xf numFmtId="0" fontId="4" fillId="0" borderId="14" xfId="0" applyNumberFormat="1" applyFont="1" applyFill="1" applyBorder="1" applyAlignment="1">
      <alignment horizontal="center" vertical="center"/>
    </xf>
    <xf numFmtId="3" fontId="4" fillId="0" borderId="15" xfId="0" applyNumberFormat="1" applyFont="1" applyFill="1" applyBorder="1" applyAlignment="1">
      <alignment horizontal="center" vertical="center"/>
    </xf>
    <xf numFmtId="3" fontId="4" fillId="0" borderId="15" xfId="0" quotePrefix="1" applyNumberFormat="1" applyFont="1" applyFill="1" applyBorder="1" applyAlignment="1">
      <alignment horizontal="center" vertical="center"/>
    </xf>
    <xf numFmtId="3" fontId="8" fillId="0" borderId="18" xfId="0" quotePrefix="1" applyNumberFormat="1" applyFont="1" applyFill="1" applyBorder="1" applyAlignment="1">
      <alignment horizontal="center" vertical="center"/>
    </xf>
    <xf numFmtId="0" fontId="4" fillId="0" borderId="18" xfId="0" quotePrefix="1" applyFont="1" applyFill="1" applyBorder="1" applyAlignment="1">
      <alignment horizontal="center" vertical="center"/>
    </xf>
    <xf numFmtId="2" fontId="4" fillId="0" borderId="14" xfId="0" applyNumberFormat="1" applyFont="1" applyFill="1" applyBorder="1" applyAlignment="1">
      <alignment horizontal="center" vertical="center"/>
    </xf>
    <xf numFmtId="2" fontId="4" fillId="0" borderId="15" xfId="0" applyNumberFormat="1" applyFont="1" applyFill="1" applyBorder="1" applyAlignment="1">
      <alignment horizontal="center" vertical="center"/>
    </xf>
    <xf numFmtId="2" fontId="4" fillId="0" borderId="18" xfId="0" applyNumberFormat="1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left" vertical="center" wrapText="1" indent="1"/>
    </xf>
    <xf numFmtId="0" fontId="5" fillId="0" borderId="15" xfId="0" applyFont="1" applyFill="1" applyBorder="1" applyAlignment="1">
      <alignment horizontal="left" vertical="center" wrapText="1" indent="1"/>
    </xf>
    <xf numFmtId="0" fontId="5" fillId="0" borderId="15" xfId="0" quotePrefix="1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4" fontId="5" fillId="3" borderId="19" xfId="0" applyNumberFormat="1" applyFont="1" applyFill="1" applyBorder="1" applyAlignment="1">
      <alignment horizontal="center" vertical="center" wrapText="1"/>
    </xf>
    <xf numFmtId="4" fontId="5" fillId="4" borderId="20" xfId="0" applyNumberFormat="1" applyFont="1" applyFill="1" applyBorder="1" applyAlignment="1">
      <alignment horizontal="center" vertical="center" wrapText="1"/>
    </xf>
    <xf numFmtId="4" fontId="5" fillId="4" borderId="22" xfId="0" applyNumberFormat="1" applyFont="1" applyFill="1" applyBorder="1" applyAlignment="1">
      <alignment horizontal="center" vertical="center" wrapText="1"/>
    </xf>
    <xf numFmtId="4" fontId="5" fillId="4" borderId="23" xfId="0" applyNumberFormat="1" applyFont="1" applyFill="1" applyBorder="1" applyAlignment="1">
      <alignment horizontal="center" vertical="center" wrapText="1"/>
    </xf>
    <xf numFmtId="4" fontId="5" fillId="4" borderId="24" xfId="0" applyNumberFormat="1" applyFont="1" applyFill="1" applyBorder="1" applyAlignment="1">
      <alignment horizontal="center" vertical="center" wrapText="1"/>
    </xf>
    <xf numFmtId="1" fontId="5" fillId="3" borderId="20" xfId="0" applyNumberFormat="1" applyFont="1" applyFill="1" applyBorder="1" applyAlignment="1">
      <alignment horizontal="center" vertical="center" wrapText="1"/>
    </xf>
    <xf numFmtId="1" fontId="5" fillId="3" borderId="24" xfId="0" applyNumberFormat="1" applyFont="1" applyFill="1" applyBorder="1" applyAlignment="1">
      <alignment horizontal="center" vertical="center" wrapText="1"/>
    </xf>
    <xf numFmtId="4" fontId="5" fillId="3" borderId="20" xfId="0" applyNumberFormat="1" applyFont="1" applyFill="1" applyBorder="1" applyAlignment="1">
      <alignment horizontal="center" vertical="center" wrapText="1"/>
    </xf>
    <xf numFmtId="164" fontId="5" fillId="3" borderId="21" xfId="0" applyNumberFormat="1" applyFont="1" applyFill="1" applyBorder="1" applyAlignment="1">
      <alignment horizontal="center" vertical="center" wrapText="1"/>
    </xf>
    <xf numFmtId="4" fontId="5" fillId="3" borderId="21" xfId="0" applyNumberFormat="1" applyFont="1" applyFill="1" applyBorder="1" applyAlignment="1">
      <alignment horizontal="center" vertical="center" wrapText="1"/>
    </xf>
    <xf numFmtId="4" fontId="5" fillId="3" borderId="24" xfId="0" applyNumberFormat="1" applyFont="1" applyFill="1" applyBorder="1" applyAlignment="1">
      <alignment horizontal="center" vertical="center" wrapText="1"/>
    </xf>
    <xf numFmtId="4" fontId="5" fillId="2" borderId="20" xfId="0" applyNumberFormat="1" applyFont="1" applyFill="1" applyBorder="1" applyAlignment="1">
      <alignment horizontal="center" vertical="center" wrapText="1"/>
    </xf>
    <xf numFmtId="164" fontId="5" fillId="2" borderId="21" xfId="0" applyNumberFormat="1" applyFont="1" applyFill="1" applyBorder="1" applyAlignment="1">
      <alignment horizontal="center" vertical="center" wrapText="1"/>
    </xf>
    <xf numFmtId="4" fontId="5" fillId="2" borderId="21" xfId="0" applyNumberFormat="1" applyFont="1" applyFill="1" applyBorder="1" applyAlignment="1">
      <alignment horizontal="center" vertical="center" wrapText="1"/>
    </xf>
    <xf numFmtId="3" fontId="5" fillId="2" borderId="21" xfId="0" applyNumberFormat="1" applyFont="1" applyFill="1" applyBorder="1" applyAlignment="1">
      <alignment horizontal="center" vertical="center" wrapText="1"/>
    </xf>
    <xf numFmtId="3" fontId="5" fillId="2" borderId="24" xfId="0" applyNumberFormat="1" applyFont="1" applyFill="1" applyBorder="1" applyAlignment="1">
      <alignment horizontal="center" vertical="center" wrapText="1"/>
    </xf>
    <xf numFmtId="0" fontId="5" fillId="5" borderId="20" xfId="0" applyNumberFormat="1" applyFont="1" applyFill="1" applyBorder="1" applyAlignment="1">
      <alignment horizontal="center" vertical="center" wrapText="1"/>
    </xf>
    <xf numFmtId="4" fontId="5" fillId="5" borderId="21" xfId="0" applyNumberFormat="1" applyFont="1" applyFill="1" applyBorder="1" applyAlignment="1">
      <alignment horizontal="center" vertical="center" wrapText="1"/>
    </xf>
    <xf numFmtId="164" fontId="5" fillId="5" borderId="21" xfId="0" applyNumberFormat="1" applyFont="1" applyFill="1" applyBorder="1" applyAlignment="1">
      <alignment horizontal="center" vertical="center" wrapText="1"/>
    </xf>
    <xf numFmtId="3" fontId="5" fillId="5" borderId="21" xfId="0" applyNumberFormat="1" applyFont="1" applyFill="1" applyBorder="1" applyAlignment="1">
      <alignment horizontal="center" vertical="center" wrapText="1"/>
    </xf>
    <xf numFmtId="3" fontId="5" fillId="5" borderId="24" xfId="0" applyNumberFormat="1" applyFont="1" applyFill="1" applyBorder="1" applyAlignment="1">
      <alignment horizontal="center" vertical="center" wrapText="1"/>
    </xf>
    <xf numFmtId="0" fontId="5" fillId="2" borderId="24" xfId="0" applyFont="1" applyFill="1" applyBorder="1" applyAlignment="1">
      <alignment horizontal="center" vertical="center" wrapText="1"/>
    </xf>
    <xf numFmtId="0" fontId="5" fillId="6" borderId="20" xfId="0" applyFont="1" applyFill="1" applyBorder="1" applyAlignment="1">
      <alignment horizontal="center" vertical="center" wrapText="1"/>
    </xf>
    <xf numFmtId="0" fontId="5" fillId="6" borderId="21" xfId="0" applyFont="1" applyFill="1" applyBorder="1" applyAlignment="1">
      <alignment horizontal="center" vertical="center" wrapText="1"/>
    </xf>
    <xf numFmtId="0" fontId="5" fillId="6" borderId="24" xfId="0" applyFont="1" applyFill="1" applyBorder="1" applyAlignment="1">
      <alignment horizontal="center" vertical="center" wrapText="1"/>
    </xf>
    <xf numFmtId="0" fontId="5" fillId="3" borderId="19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 wrapText="1"/>
    </xf>
    <xf numFmtId="0" fontId="5" fillId="3" borderId="21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7" borderId="0" xfId="0" applyFont="1" applyFill="1" applyAlignment="1">
      <alignment horizontal="center" vertical="center"/>
    </xf>
    <xf numFmtId="1" fontId="5" fillId="7" borderId="0" xfId="0" applyNumberFormat="1" applyFont="1" applyFill="1" applyAlignment="1">
      <alignment horizontal="center" vertical="center"/>
    </xf>
    <xf numFmtId="0" fontId="5" fillId="7" borderId="0" xfId="0" applyFont="1" applyFill="1" applyAlignment="1">
      <alignment horizontal="left" vertical="center" indent="1"/>
    </xf>
    <xf numFmtId="4" fontId="4" fillId="7" borderId="0" xfId="0" applyNumberFormat="1" applyFont="1" applyFill="1" applyAlignment="1">
      <alignment horizontal="center" vertical="center"/>
    </xf>
    <xf numFmtId="1" fontId="4" fillId="7" borderId="0" xfId="0" applyNumberFormat="1" applyFont="1" applyFill="1" applyAlignment="1">
      <alignment horizontal="center" vertical="center"/>
    </xf>
    <xf numFmtId="0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 indent="1"/>
    </xf>
    <xf numFmtId="0" fontId="4" fillId="8" borderId="6" xfId="0" applyFont="1" applyFill="1" applyBorder="1" applyAlignment="1">
      <alignment horizontal="center" vertical="center" wrapText="1"/>
    </xf>
    <xf numFmtId="0" fontId="9" fillId="0" borderId="2" xfId="0" applyNumberFormat="1" applyFont="1" applyFill="1" applyBorder="1" applyAlignment="1">
      <alignment horizontal="center" vertical="center"/>
    </xf>
    <xf numFmtId="4" fontId="9" fillId="0" borderId="3" xfId="0" applyNumberFormat="1" applyFont="1" applyFill="1" applyBorder="1" applyAlignment="1">
      <alignment horizontal="center" vertical="center"/>
    </xf>
    <xf numFmtId="164" fontId="9" fillId="0" borderId="3" xfId="0" applyNumberFormat="1" applyFont="1" applyFill="1" applyBorder="1" applyAlignment="1">
      <alignment horizontal="center" vertical="center"/>
    </xf>
    <xf numFmtId="3" fontId="9" fillId="0" borderId="3" xfId="0" applyNumberFormat="1" applyFont="1" applyFill="1" applyBorder="1" applyAlignment="1">
      <alignment horizontal="center" vertical="center"/>
    </xf>
    <xf numFmtId="3" fontId="9" fillId="0" borderId="6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4" fillId="8" borderId="12" xfId="0" applyFont="1" applyFill="1" applyBorder="1" applyAlignment="1">
      <alignment horizontal="center" vertical="center" wrapText="1"/>
    </xf>
    <xf numFmtId="3" fontId="8" fillId="0" borderId="12" xfId="0" applyNumberFormat="1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 wrapText="1"/>
    </xf>
    <xf numFmtId="0" fontId="9" fillId="0" borderId="8" xfId="0" applyNumberFormat="1" applyFont="1" applyFill="1" applyBorder="1" applyAlignment="1">
      <alignment horizontal="center" vertical="center"/>
    </xf>
    <xf numFmtId="4" fontId="9" fillId="0" borderId="9" xfId="0" applyNumberFormat="1" applyFont="1" applyFill="1" applyBorder="1" applyAlignment="1">
      <alignment horizontal="center" vertical="center"/>
    </xf>
    <xf numFmtId="164" fontId="9" fillId="0" borderId="9" xfId="0" applyNumberFormat="1" applyFont="1" applyFill="1" applyBorder="1" applyAlignment="1">
      <alignment horizontal="center" vertical="center"/>
    </xf>
    <xf numFmtId="3" fontId="9" fillId="0" borderId="9" xfId="0" applyNumberFormat="1" applyFont="1" applyFill="1" applyBorder="1" applyAlignment="1">
      <alignment horizontal="center" vertical="center"/>
    </xf>
    <xf numFmtId="3" fontId="9" fillId="0" borderId="12" xfId="0" applyNumberFormat="1" applyFont="1" applyFill="1" applyBorder="1" applyAlignment="1">
      <alignment horizontal="center" vertical="center"/>
    </xf>
    <xf numFmtId="0" fontId="4" fillId="8" borderId="18" xfId="0" applyFont="1" applyFill="1" applyBorder="1" applyAlignment="1">
      <alignment horizontal="center" vertical="center" wrapText="1"/>
    </xf>
    <xf numFmtId="0" fontId="9" fillId="0" borderId="14" xfId="0" applyNumberFormat="1" applyFont="1" applyFill="1" applyBorder="1" applyAlignment="1">
      <alignment horizontal="center" vertical="center"/>
    </xf>
    <xf numFmtId="4" fontId="9" fillId="0" borderId="15" xfId="0" applyNumberFormat="1" applyFont="1" applyFill="1" applyBorder="1" applyAlignment="1">
      <alignment horizontal="center" vertical="center"/>
    </xf>
    <xf numFmtId="164" fontId="9" fillId="0" borderId="15" xfId="0" applyNumberFormat="1" applyFont="1" applyFill="1" applyBorder="1" applyAlignment="1">
      <alignment horizontal="center" vertical="center"/>
    </xf>
    <xf numFmtId="3" fontId="9" fillId="0" borderId="15" xfId="0" applyNumberFormat="1" applyFont="1" applyFill="1" applyBorder="1" applyAlignment="1">
      <alignment horizontal="center" vertical="center"/>
    </xf>
    <xf numFmtId="3" fontId="9" fillId="0" borderId="18" xfId="0" applyNumberFormat="1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 wrapText="1"/>
    </xf>
    <xf numFmtId="0" fontId="4" fillId="0" borderId="3" xfId="1" applyNumberFormat="1" applyFont="1" applyFill="1" applyBorder="1" applyAlignment="1">
      <alignment horizontal="center" vertical="center"/>
    </xf>
    <xf numFmtId="0" fontId="4" fillId="0" borderId="9" xfId="1" applyNumberFormat="1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 wrapText="1"/>
    </xf>
    <xf numFmtId="0" fontId="4" fillId="0" borderId="8" xfId="1" applyNumberFormat="1" applyFont="1" applyFill="1" applyBorder="1" applyAlignment="1">
      <alignment horizontal="center" vertical="center"/>
    </xf>
    <xf numFmtId="3" fontId="8" fillId="0" borderId="9" xfId="0" applyNumberFormat="1" applyFont="1" applyFill="1" applyBorder="1" applyAlignment="1">
      <alignment horizontal="center" vertical="center"/>
    </xf>
    <xf numFmtId="3" fontId="4" fillId="0" borderId="12" xfId="2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left" vertical="center" wrapText="1" indent="1"/>
    </xf>
    <xf numFmtId="0" fontId="1" fillId="0" borderId="9" xfId="0" applyFont="1" applyFill="1" applyBorder="1" applyAlignment="1">
      <alignment horizontal="left" vertical="center" wrapText="1" indent="1"/>
    </xf>
    <xf numFmtId="0" fontId="1" fillId="0" borderId="9" xfId="0" applyFont="1" applyFill="1" applyBorder="1" applyAlignment="1">
      <alignment horizontal="center" vertical="center" wrapText="1"/>
    </xf>
    <xf numFmtId="0" fontId="4" fillId="0" borderId="8" xfId="2" applyNumberFormat="1" applyFont="1" applyFill="1" applyBorder="1" applyAlignment="1">
      <alignment horizontal="center" vertical="center" wrapText="1"/>
    </xf>
    <xf numFmtId="3" fontId="8" fillId="0" borderId="6" xfId="0" applyNumberFormat="1" applyFont="1" applyFill="1" applyBorder="1" applyAlignment="1">
      <alignment horizontal="center" vertical="center"/>
    </xf>
    <xf numFmtId="3" fontId="8" fillId="0" borderId="3" xfId="0" applyNumberFormat="1" applyFont="1" applyFill="1" applyBorder="1" applyAlignment="1">
      <alignment horizontal="center" vertical="center"/>
    </xf>
    <xf numFmtId="3" fontId="4" fillId="0" borderId="12" xfId="3" applyNumberFormat="1" applyFont="1" applyFill="1" applyBorder="1" applyAlignment="1">
      <alignment horizontal="center" vertical="center"/>
    </xf>
    <xf numFmtId="0" fontId="8" fillId="0" borderId="9" xfId="1" applyFont="1" applyFill="1" applyBorder="1" applyAlignment="1">
      <alignment horizontal="center" vertical="center"/>
    </xf>
    <xf numFmtId="0" fontId="8" fillId="0" borderId="9" xfId="0" quotePrefix="1" applyFont="1" applyFill="1" applyBorder="1" applyAlignment="1">
      <alignment horizontal="center" vertical="center"/>
    </xf>
    <xf numFmtId="0" fontId="4" fillId="0" borderId="9" xfId="0" quotePrefix="1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>
      <alignment horizontal="center" vertical="center" wrapText="1"/>
    </xf>
    <xf numFmtId="4" fontId="9" fillId="0" borderId="9" xfId="0" applyNumberFormat="1" applyFont="1" applyFill="1" applyBorder="1" applyAlignment="1">
      <alignment horizontal="center" vertical="center" wrapText="1"/>
    </xf>
    <xf numFmtId="164" fontId="9" fillId="0" borderId="9" xfId="0" applyNumberFormat="1" applyFont="1" applyFill="1" applyBorder="1" applyAlignment="1">
      <alignment horizontal="center" vertical="center" wrapText="1"/>
    </xf>
    <xf numFmtId="3" fontId="9" fillId="0" borderId="9" xfId="0" applyNumberFormat="1" applyFont="1" applyFill="1" applyBorder="1" applyAlignment="1">
      <alignment horizontal="center" vertical="center" wrapText="1"/>
    </xf>
    <xf numFmtId="3" fontId="4" fillId="0" borderId="9" xfId="0" applyNumberFormat="1" applyFont="1" applyFill="1" applyBorder="1" applyAlignment="1">
      <alignment horizontal="center" vertical="center" wrapText="1"/>
    </xf>
    <xf numFmtId="3" fontId="9" fillId="0" borderId="12" xfId="0" applyNumberFormat="1" applyFont="1" applyFill="1" applyBorder="1" applyAlignment="1">
      <alignment horizontal="center" vertical="center" wrapText="1"/>
    </xf>
    <xf numFmtId="3" fontId="4" fillId="0" borderId="12" xfId="1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center" vertical="center"/>
    </xf>
    <xf numFmtId="0" fontId="11" fillId="0" borderId="8" xfId="0" applyNumberFormat="1" applyFont="1" applyFill="1" applyBorder="1" applyAlignment="1">
      <alignment horizontal="center" vertical="center" wrapText="1"/>
    </xf>
    <xf numFmtId="3" fontId="4" fillId="0" borderId="9" xfId="0" quotePrefix="1" applyNumberFormat="1" applyFont="1" applyFill="1" applyBorder="1" applyAlignment="1">
      <alignment horizontal="center" vertical="center" wrapText="1"/>
    </xf>
    <xf numFmtId="3" fontId="4" fillId="0" borderId="12" xfId="0" applyNumberFormat="1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left" vertical="center" wrapText="1" indent="1"/>
    </xf>
    <xf numFmtId="0" fontId="1" fillId="0" borderId="15" xfId="0" applyFont="1" applyFill="1" applyBorder="1" applyAlignment="1">
      <alignment horizontal="left" vertical="center" wrapText="1" indent="1"/>
    </xf>
    <xf numFmtId="0" fontId="1" fillId="0" borderId="15" xfId="0" applyFont="1" applyFill="1" applyBorder="1" applyAlignment="1">
      <alignment horizontal="center" vertical="center" wrapText="1"/>
    </xf>
    <xf numFmtId="0" fontId="4" fillId="0" borderId="15" xfId="0" quotePrefix="1" applyFont="1" applyFill="1" applyBorder="1" applyAlignment="1">
      <alignment horizontal="center" vertical="center"/>
    </xf>
    <xf numFmtId="165" fontId="5" fillId="2" borderId="34" xfId="4" applyNumberFormat="1" applyFont="1" applyFill="1" applyBorder="1" applyAlignment="1" applyProtection="1">
      <alignment horizontal="center" vertical="center"/>
      <protection locked="0"/>
    </xf>
    <xf numFmtId="4" fontId="4" fillId="7" borderId="0" xfId="0" applyNumberFormat="1" applyFont="1" applyFill="1" applyAlignment="1">
      <alignment horizontal="right" vertical="center" indent="1"/>
    </xf>
    <xf numFmtId="165" fontId="5" fillId="2" borderId="35" xfId="4" applyNumberFormat="1" applyFont="1" applyFill="1" applyBorder="1" applyAlignment="1" applyProtection="1">
      <alignment horizontal="center" vertical="center"/>
      <protection locked="0"/>
    </xf>
    <xf numFmtId="165" fontId="5" fillId="2" borderId="36" xfId="4" applyNumberFormat="1" applyFont="1" applyFill="1" applyBorder="1" applyAlignment="1" applyProtection="1">
      <alignment horizontal="center" vertical="center"/>
      <protection locked="0"/>
    </xf>
    <xf numFmtId="0" fontId="2" fillId="9" borderId="19" xfId="4" applyFont="1" applyFill="1" applyBorder="1" applyAlignment="1">
      <alignment horizontal="center" vertical="center"/>
    </xf>
    <xf numFmtId="4" fontId="4" fillId="0" borderId="4" xfId="1" applyNumberFormat="1" applyFont="1" applyFill="1" applyBorder="1" applyAlignment="1">
      <alignment horizontal="center" vertical="center"/>
    </xf>
    <xf numFmtId="0" fontId="4" fillId="0" borderId="2" xfId="1" applyNumberFormat="1" applyFont="1" applyFill="1" applyBorder="1" applyAlignment="1">
      <alignment horizontal="center" vertical="center"/>
    </xf>
    <xf numFmtId="3" fontId="4" fillId="0" borderId="6" xfId="2" applyNumberFormat="1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left" vertical="center" wrapText="1" indent="1"/>
    </xf>
    <xf numFmtId="0" fontId="14" fillId="0" borderId="3" xfId="0" applyFont="1" applyFill="1" applyBorder="1" applyAlignment="1">
      <alignment horizontal="center" vertical="center" wrapText="1"/>
    </xf>
    <xf numFmtId="4" fontId="4" fillId="0" borderId="10" xfId="1" applyNumberFormat="1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left" vertical="center" wrapText="1" indent="1"/>
    </xf>
    <xf numFmtId="0" fontId="14" fillId="0" borderId="9" xfId="0" applyFont="1" applyFill="1" applyBorder="1" applyAlignment="1">
      <alignment horizontal="center" vertical="center" wrapText="1"/>
    </xf>
    <xf numFmtId="0" fontId="14" fillId="0" borderId="9" xfId="0" quotePrefix="1" applyFont="1" applyFill="1" applyBorder="1" applyAlignment="1">
      <alignment horizontal="center" vertical="center" wrapText="1"/>
    </xf>
    <xf numFmtId="4" fontId="4" fillId="0" borderId="16" xfId="1" applyNumberFormat="1" applyFont="1" applyFill="1" applyBorder="1" applyAlignment="1">
      <alignment horizontal="center" vertical="center"/>
    </xf>
    <xf numFmtId="3" fontId="4" fillId="0" borderId="18" xfId="2" applyNumberFormat="1" applyFont="1" applyFill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left" vertical="center" wrapText="1" indent="1"/>
    </xf>
    <xf numFmtId="0" fontId="14" fillId="0" borderId="15" xfId="0" applyFont="1" applyFill="1" applyBorder="1" applyAlignment="1">
      <alignment horizontal="center" vertical="center" wrapText="1"/>
    </xf>
    <xf numFmtId="0" fontId="4" fillId="0" borderId="14" xfId="1" applyNumberFormat="1" applyFont="1" applyFill="1" applyBorder="1" applyAlignment="1">
      <alignment horizontal="center" vertical="center"/>
    </xf>
    <xf numFmtId="0" fontId="4" fillId="3" borderId="37" xfId="0" applyFont="1" applyFill="1" applyBorder="1" applyAlignment="1">
      <alignment horizontal="center" vertical="center" wrapText="1"/>
    </xf>
    <xf numFmtId="0" fontId="4" fillId="3" borderId="38" xfId="0" applyFont="1" applyFill="1" applyBorder="1" applyAlignment="1">
      <alignment horizontal="center" vertical="center" wrapText="1"/>
    </xf>
    <xf numFmtId="4" fontId="4" fillId="3" borderId="39" xfId="0" applyNumberFormat="1" applyFont="1" applyFill="1" applyBorder="1" applyAlignment="1">
      <alignment horizontal="center" vertical="center" wrapText="1"/>
    </xf>
    <xf numFmtId="0" fontId="5" fillId="3" borderId="40" xfId="0" applyFont="1" applyFill="1" applyBorder="1" applyAlignment="1">
      <alignment horizontal="center" vertical="center" wrapText="1"/>
    </xf>
    <xf numFmtId="0" fontId="4" fillId="3" borderId="41" xfId="0" applyFont="1" applyFill="1" applyBorder="1" applyAlignment="1">
      <alignment horizontal="center" vertical="center" wrapText="1"/>
    </xf>
    <xf numFmtId="0" fontId="16" fillId="0" borderId="0" xfId="1" applyFont="1"/>
    <xf numFmtId="0" fontId="16" fillId="7" borderId="0" xfId="1" applyFont="1" applyFill="1"/>
    <xf numFmtId="0" fontId="17" fillId="0" borderId="0" xfId="1" applyFont="1"/>
    <xf numFmtId="0" fontId="4" fillId="0" borderId="0" xfId="1" applyFont="1"/>
    <xf numFmtId="0" fontId="3" fillId="7" borderId="0" xfId="1" applyFont="1" applyFill="1"/>
    <xf numFmtId="0" fontId="4" fillId="7" borderId="0" xfId="1" applyFont="1" applyFill="1"/>
    <xf numFmtId="0" fontId="3" fillId="0" borderId="0" xfId="1" applyFont="1"/>
    <xf numFmtId="0" fontId="18" fillId="0" borderId="18" xfId="5" applyFill="1" applyBorder="1" applyAlignment="1">
      <alignment horizontal="center" vertical="center"/>
    </xf>
    <xf numFmtId="0" fontId="18" fillId="0" borderId="12" xfId="5" applyFill="1" applyBorder="1" applyAlignment="1">
      <alignment horizontal="center" vertical="center"/>
    </xf>
    <xf numFmtId="0" fontId="18" fillId="0" borderId="12" xfId="5" applyFill="1" applyBorder="1" applyAlignment="1">
      <alignment horizontal="center" vertical="center" wrapText="1"/>
    </xf>
    <xf numFmtId="0" fontId="4" fillId="0" borderId="48" xfId="0" applyFont="1" applyFill="1" applyBorder="1" applyAlignment="1">
      <alignment horizontal="center" vertical="center"/>
    </xf>
    <xf numFmtId="0" fontId="4" fillId="0" borderId="49" xfId="0" applyFont="1" applyFill="1" applyBorder="1" applyAlignment="1">
      <alignment horizontal="center" vertical="center"/>
    </xf>
    <xf numFmtId="0" fontId="4" fillId="0" borderId="49" xfId="0" applyFont="1" applyFill="1" applyBorder="1" applyAlignment="1">
      <alignment horizontal="center" vertical="center" wrapText="1"/>
    </xf>
    <xf numFmtId="2" fontId="4" fillId="0" borderId="50" xfId="0" applyNumberFormat="1" applyFont="1" applyFill="1" applyBorder="1" applyAlignment="1">
      <alignment horizontal="center" vertical="center"/>
    </xf>
    <xf numFmtId="2" fontId="4" fillId="0" borderId="48" xfId="0" applyNumberFormat="1" applyFont="1" applyFill="1" applyBorder="1" applyAlignment="1">
      <alignment horizontal="center" vertical="center"/>
    </xf>
    <xf numFmtId="2" fontId="4" fillId="0" borderId="51" xfId="0" applyNumberFormat="1" applyFont="1" applyFill="1" applyBorder="1" applyAlignment="1">
      <alignment horizontal="center" vertical="center"/>
    </xf>
    <xf numFmtId="0" fontId="4" fillId="0" borderId="50" xfId="0" quotePrefix="1" applyFont="1" applyFill="1" applyBorder="1" applyAlignment="1">
      <alignment horizontal="center" vertical="center"/>
    </xf>
    <xf numFmtId="4" fontId="4" fillId="0" borderId="48" xfId="0" applyNumberFormat="1" applyFont="1" applyFill="1" applyBorder="1" applyAlignment="1">
      <alignment horizontal="center" vertical="center"/>
    </xf>
    <xf numFmtId="4" fontId="4" fillId="0" borderId="51" xfId="0" applyNumberFormat="1" applyFont="1" applyFill="1" applyBorder="1" applyAlignment="1">
      <alignment horizontal="center" vertical="center"/>
    </xf>
    <xf numFmtId="2" fontId="4" fillId="0" borderId="52" xfId="0" applyNumberFormat="1" applyFont="1" applyFill="1" applyBorder="1" applyAlignment="1">
      <alignment horizontal="center" vertical="center"/>
    </xf>
    <xf numFmtId="2" fontId="4" fillId="0" borderId="49" xfId="0" applyNumberFormat="1" applyFont="1" applyFill="1" applyBorder="1" applyAlignment="1">
      <alignment horizontal="center" vertical="center"/>
    </xf>
    <xf numFmtId="2" fontId="4" fillId="0" borderId="53" xfId="0" applyNumberFormat="1" applyFont="1" applyFill="1" applyBorder="1" applyAlignment="1">
      <alignment horizontal="center" vertical="center"/>
    </xf>
    <xf numFmtId="0" fontId="4" fillId="0" borderId="52" xfId="0" quotePrefix="1" applyFont="1" applyFill="1" applyBorder="1" applyAlignment="1">
      <alignment horizontal="center" vertical="center"/>
    </xf>
    <xf numFmtId="4" fontId="4" fillId="0" borderId="49" xfId="0" applyNumberFormat="1" applyFont="1" applyFill="1" applyBorder="1" applyAlignment="1">
      <alignment horizontal="center" vertical="center"/>
    </xf>
    <xf numFmtId="4" fontId="4" fillId="0" borderId="53" xfId="0" applyNumberFormat="1" applyFont="1" applyFill="1" applyBorder="1" applyAlignment="1">
      <alignment horizontal="center" vertical="center"/>
    </xf>
    <xf numFmtId="0" fontId="4" fillId="0" borderId="48" xfId="0" applyFont="1" applyFill="1" applyBorder="1" applyAlignment="1">
      <alignment horizontal="center" vertical="center" wrapText="1"/>
    </xf>
    <xf numFmtId="0" fontId="19" fillId="3" borderId="44" xfId="0" applyFont="1" applyFill="1" applyBorder="1" applyAlignment="1">
      <alignment horizontal="center" vertical="center" wrapText="1"/>
    </xf>
    <xf numFmtId="0" fontId="19" fillId="3" borderId="45" xfId="0" applyFont="1" applyFill="1" applyBorder="1" applyAlignment="1">
      <alignment horizontal="center" vertical="center" wrapText="1"/>
    </xf>
    <xf numFmtId="0" fontId="20" fillId="7" borderId="0" xfId="1" applyFont="1" applyFill="1" applyAlignment="1">
      <alignment horizontal="left" vertical="center" indent="1"/>
    </xf>
    <xf numFmtId="0" fontId="20" fillId="0" borderId="18" xfId="0" applyFont="1" applyFill="1" applyBorder="1" applyAlignment="1">
      <alignment horizontal="left" vertical="center" wrapText="1" indent="1"/>
    </xf>
    <xf numFmtId="0" fontId="19" fillId="0" borderId="14" xfId="0" applyFont="1" applyFill="1" applyBorder="1" applyAlignment="1">
      <alignment horizontal="left" vertical="center" wrapText="1" indent="1"/>
    </xf>
    <xf numFmtId="0" fontId="20" fillId="0" borderId="14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 wrapText="1" indent="1"/>
    </xf>
    <xf numFmtId="0" fontId="19" fillId="0" borderId="8" xfId="0" applyFont="1" applyFill="1" applyBorder="1" applyAlignment="1">
      <alignment horizontal="left" vertical="center" wrapText="1" indent="1"/>
    </xf>
    <xf numFmtId="0" fontId="20" fillId="0" borderId="8" xfId="0" applyFont="1" applyFill="1" applyBorder="1" applyAlignment="1">
      <alignment horizontal="center" vertical="center" wrapText="1"/>
    </xf>
    <xf numFmtId="0" fontId="19" fillId="0" borderId="8" xfId="0" applyFont="1" applyFill="1" applyBorder="1" applyAlignment="1">
      <alignment horizontal="left" vertical="center" indent="1"/>
    </xf>
    <xf numFmtId="0" fontId="21" fillId="0" borderId="6" xfId="0" applyFont="1" applyFill="1" applyBorder="1" applyAlignment="1">
      <alignment horizontal="left" vertical="center" wrapText="1" indent="1"/>
    </xf>
    <xf numFmtId="0" fontId="19" fillId="0" borderId="2" xfId="0" applyFont="1" applyFill="1" applyBorder="1" applyAlignment="1">
      <alignment horizontal="left" vertical="center" wrapText="1" indent="1"/>
    </xf>
    <xf numFmtId="0" fontId="20" fillId="0" borderId="2" xfId="0" applyFont="1" applyFill="1" applyBorder="1" applyAlignment="1">
      <alignment horizontal="center" vertical="center" wrapText="1"/>
    </xf>
    <xf numFmtId="0" fontId="20" fillId="7" borderId="0" xfId="1" applyFont="1" applyFill="1"/>
    <xf numFmtId="0" fontId="19" fillId="3" borderId="24" xfId="0" applyFont="1" applyFill="1" applyBorder="1" applyAlignment="1">
      <alignment horizontal="center" vertical="center" wrapText="1"/>
    </xf>
    <xf numFmtId="0" fontId="19" fillId="3" borderId="20" xfId="0" applyFont="1" applyFill="1" applyBorder="1" applyAlignment="1">
      <alignment horizontal="center" vertical="center" wrapText="1"/>
    </xf>
    <xf numFmtId="0" fontId="19" fillId="7" borderId="0" xfId="1" applyFont="1" applyFill="1" applyAlignment="1">
      <alignment horizontal="right" indent="1"/>
    </xf>
    <xf numFmtId="0" fontId="20" fillId="7" borderId="0" xfId="1" applyFont="1" applyFill="1" applyAlignment="1">
      <alignment horizontal="right" indent="1"/>
    </xf>
    <xf numFmtId="0" fontId="18" fillId="0" borderId="6" xfId="5" applyFill="1" applyBorder="1" applyAlignment="1">
      <alignment horizontal="center" vertical="center"/>
    </xf>
    <xf numFmtId="0" fontId="18" fillId="0" borderId="18" xfId="5" quotePrefix="1" applyFill="1" applyBorder="1" applyAlignment="1">
      <alignment horizontal="center" vertical="center"/>
    </xf>
    <xf numFmtId="0" fontId="18" fillId="0" borderId="12" xfId="5" quotePrefix="1" applyFill="1" applyBorder="1" applyAlignment="1">
      <alignment horizontal="center" vertical="center"/>
    </xf>
    <xf numFmtId="0" fontId="18" fillId="0" borderId="14" xfId="5" applyFill="1" applyBorder="1" applyAlignment="1">
      <alignment horizontal="center" vertical="center" wrapText="1"/>
    </xf>
    <xf numFmtId="0" fontId="18" fillId="0" borderId="8" xfId="5" applyFill="1" applyBorder="1" applyAlignment="1">
      <alignment horizontal="center" vertical="center" wrapText="1"/>
    </xf>
    <xf numFmtId="0" fontId="18" fillId="0" borderId="2" xfId="5" applyFill="1" applyBorder="1" applyAlignment="1">
      <alignment horizontal="center" vertical="center" wrapText="1"/>
    </xf>
    <xf numFmtId="166" fontId="4" fillId="0" borderId="15" xfId="0" applyNumberFormat="1" applyFont="1" applyFill="1" applyBorder="1" applyAlignment="1">
      <alignment horizontal="center" vertical="center"/>
    </xf>
    <xf numFmtId="166" fontId="4" fillId="0" borderId="14" xfId="0" applyNumberFormat="1" applyFont="1" applyFill="1" applyBorder="1" applyAlignment="1">
      <alignment horizontal="center" vertical="center"/>
    </xf>
    <xf numFmtId="166" fontId="4" fillId="0" borderId="9" xfId="0" applyNumberFormat="1" applyFont="1" applyFill="1" applyBorder="1" applyAlignment="1">
      <alignment horizontal="center" vertical="center"/>
    </xf>
    <xf numFmtId="166" fontId="4" fillId="0" borderId="8" xfId="0" applyNumberFormat="1" applyFont="1" applyFill="1" applyBorder="1" applyAlignment="1">
      <alignment horizontal="center" vertical="center"/>
    </xf>
    <xf numFmtId="0" fontId="4" fillId="8" borderId="12" xfId="0" quotePrefix="1" applyFont="1" applyFill="1" applyBorder="1" applyAlignment="1">
      <alignment horizontal="center" vertical="center"/>
    </xf>
    <xf numFmtId="166" fontId="4" fillId="8" borderId="15" xfId="0" applyNumberFormat="1" applyFont="1" applyFill="1" applyBorder="1" applyAlignment="1">
      <alignment horizontal="center" vertical="center"/>
    </xf>
    <xf numFmtId="166" fontId="4" fillId="8" borderId="9" xfId="0" applyNumberFormat="1" applyFont="1" applyFill="1" applyBorder="1" applyAlignment="1">
      <alignment horizontal="center" vertical="center"/>
    </xf>
    <xf numFmtId="0" fontId="18" fillId="0" borderId="54" xfId="5" quotePrefix="1" applyFill="1" applyBorder="1" applyAlignment="1">
      <alignment horizontal="center" vertical="center"/>
    </xf>
    <xf numFmtId="0" fontId="18" fillId="0" borderId="55" xfId="5" applyFill="1" applyBorder="1" applyAlignment="1">
      <alignment horizontal="center" vertical="center" wrapText="1"/>
    </xf>
    <xf numFmtId="0" fontId="18" fillId="0" borderId="55" xfId="5" quotePrefix="1" applyFill="1" applyBorder="1" applyAlignment="1">
      <alignment horizontal="center" vertical="center"/>
    </xf>
    <xf numFmtId="0" fontId="18" fillId="0" borderId="55" xfId="5" applyFill="1" applyBorder="1" applyAlignment="1">
      <alignment horizontal="center" vertical="center"/>
    </xf>
    <xf numFmtId="0" fontId="18" fillId="0" borderId="54" xfId="5" applyFill="1" applyBorder="1" applyAlignment="1">
      <alignment horizontal="center" vertical="center"/>
    </xf>
    <xf numFmtId="0" fontId="18" fillId="0" borderId="56" xfId="5" applyFill="1" applyBorder="1" applyAlignment="1">
      <alignment horizontal="center" vertical="center"/>
    </xf>
    <xf numFmtId="0" fontId="18" fillId="0" borderId="57" xfId="5" applyFill="1" applyBorder="1" applyAlignment="1">
      <alignment horizontal="center" vertical="center"/>
    </xf>
    <xf numFmtId="0" fontId="18" fillId="0" borderId="58" xfId="5" applyFill="1" applyBorder="1" applyAlignment="1">
      <alignment horizontal="center" vertical="center"/>
    </xf>
    <xf numFmtId="0" fontId="18" fillId="0" borderId="59" xfId="5" applyFill="1" applyBorder="1" applyAlignment="1">
      <alignment horizontal="center" vertical="center"/>
    </xf>
    <xf numFmtId="0" fontId="20" fillId="0" borderId="52" xfId="0" applyFont="1" applyFill="1" applyBorder="1" applyAlignment="1">
      <alignment horizontal="left" vertical="center" wrapText="1" indent="1"/>
    </xf>
    <xf numFmtId="0" fontId="19" fillId="0" borderId="53" xfId="0" applyFont="1" applyFill="1" applyBorder="1" applyAlignment="1">
      <alignment horizontal="left" vertical="center" wrapText="1" indent="1"/>
    </xf>
    <xf numFmtId="0" fontId="18" fillId="0" borderId="52" xfId="5" quotePrefix="1" applyFill="1" applyBorder="1" applyAlignment="1">
      <alignment horizontal="center" vertical="center"/>
    </xf>
    <xf numFmtId="0" fontId="18" fillId="0" borderId="61" xfId="5" quotePrefix="1" applyFill="1" applyBorder="1" applyAlignment="1">
      <alignment horizontal="center" vertical="center"/>
    </xf>
    <xf numFmtId="0" fontId="18" fillId="0" borderId="53" xfId="5" applyFill="1" applyBorder="1" applyAlignment="1">
      <alignment horizontal="center" vertical="center" wrapText="1"/>
    </xf>
    <xf numFmtId="0" fontId="21" fillId="0" borderId="63" xfId="0" applyFont="1" applyFill="1" applyBorder="1" applyAlignment="1">
      <alignment horizontal="left" vertical="center" wrapText="1" indent="1"/>
    </xf>
    <xf numFmtId="0" fontId="19" fillId="0" borderId="64" xfId="0" applyFont="1" applyFill="1" applyBorder="1" applyAlignment="1">
      <alignment horizontal="left" vertical="center" wrapText="1" indent="1"/>
    </xf>
    <xf numFmtId="0" fontId="18" fillId="0" borderId="63" xfId="5" applyFill="1" applyBorder="1" applyAlignment="1">
      <alignment horizontal="center" vertical="center"/>
    </xf>
    <xf numFmtId="0" fontId="18" fillId="0" borderId="65" xfId="5" applyFill="1" applyBorder="1" applyAlignment="1">
      <alignment horizontal="center" vertical="center"/>
    </xf>
    <xf numFmtId="0" fontId="18" fillId="0" borderId="64" xfId="5" applyFill="1" applyBorder="1" applyAlignment="1">
      <alignment horizontal="center" vertical="center" wrapText="1"/>
    </xf>
    <xf numFmtId="0" fontId="8" fillId="0" borderId="63" xfId="0" applyFont="1" applyFill="1" applyBorder="1" applyAlignment="1">
      <alignment horizontal="center" vertical="center" wrapText="1"/>
    </xf>
    <xf numFmtId="0" fontId="4" fillId="0" borderId="66" xfId="0" applyFont="1" applyFill="1" applyBorder="1" applyAlignment="1">
      <alignment horizontal="center" vertical="center" wrapText="1"/>
    </xf>
    <xf numFmtId="0" fontId="4" fillId="0" borderId="66" xfId="0" applyFont="1" applyFill="1" applyBorder="1" applyAlignment="1">
      <alignment horizontal="center" vertical="center"/>
    </xf>
    <xf numFmtId="2" fontId="4" fillId="0" borderId="63" xfId="0" applyNumberFormat="1" applyFont="1" applyFill="1" applyBorder="1" applyAlignment="1">
      <alignment horizontal="center" vertical="center"/>
    </xf>
    <xf numFmtId="2" fontId="4" fillId="0" borderId="66" xfId="0" applyNumberFormat="1" applyFont="1" applyFill="1" applyBorder="1" applyAlignment="1">
      <alignment horizontal="center" vertical="center"/>
    </xf>
    <xf numFmtId="2" fontId="4" fillId="0" borderId="64" xfId="0" applyNumberFormat="1" applyFont="1" applyFill="1" applyBorder="1" applyAlignment="1">
      <alignment horizontal="center" vertical="center"/>
    </xf>
    <xf numFmtId="0" fontId="4" fillId="0" borderId="63" xfId="0" quotePrefix="1" applyFont="1" applyFill="1" applyBorder="1" applyAlignment="1">
      <alignment horizontal="center" vertical="center"/>
    </xf>
    <xf numFmtId="4" fontId="4" fillId="0" borderId="66" xfId="0" applyNumberFormat="1" applyFont="1" applyFill="1" applyBorder="1" applyAlignment="1">
      <alignment horizontal="center" vertical="center"/>
    </xf>
    <xf numFmtId="4" fontId="4" fillId="0" borderId="64" xfId="0" applyNumberFormat="1" applyFont="1" applyFill="1" applyBorder="1" applyAlignment="1">
      <alignment horizontal="center" vertical="center"/>
    </xf>
    <xf numFmtId="0" fontId="4" fillId="0" borderId="52" xfId="0" applyFont="1" applyFill="1" applyBorder="1" applyAlignment="1">
      <alignment horizontal="center" vertical="center" wrapText="1"/>
    </xf>
    <xf numFmtId="0" fontId="4" fillId="0" borderId="49" xfId="0" quotePrefix="1" applyFont="1" applyFill="1" applyBorder="1" applyAlignment="1">
      <alignment horizontal="center" vertical="center"/>
    </xf>
    <xf numFmtId="0" fontId="1" fillId="0" borderId="49" xfId="0" applyFont="1" applyFill="1" applyBorder="1" applyAlignment="1">
      <alignment horizontal="left" vertical="center" wrapText="1" indent="1"/>
    </xf>
    <xf numFmtId="0" fontId="10" fillId="0" borderId="53" xfId="0" applyFont="1" applyFill="1" applyBorder="1" applyAlignment="1">
      <alignment horizontal="left" vertical="center" wrapText="1" indent="1"/>
    </xf>
    <xf numFmtId="164" fontId="4" fillId="0" borderId="49" xfId="0" applyNumberFormat="1" applyFont="1" applyFill="1" applyBorder="1" applyAlignment="1">
      <alignment horizontal="center" vertical="center"/>
    </xf>
    <xf numFmtId="3" fontId="9" fillId="0" borderId="52" xfId="0" applyNumberFormat="1" applyFont="1" applyFill="1" applyBorder="1" applyAlignment="1">
      <alignment horizontal="center" vertical="center"/>
    </xf>
    <xf numFmtId="3" fontId="4" fillId="0" borderId="49" xfId="0" applyNumberFormat="1" applyFont="1" applyFill="1" applyBorder="1" applyAlignment="1">
      <alignment horizontal="center" vertical="center"/>
    </xf>
    <xf numFmtId="3" fontId="9" fillId="0" borderId="49" xfId="0" applyNumberFormat="1" applyFont="1" applyFill="1" applyBorder="1" applyAlignment="1">
      <alignment horizontal="center" vertical="center"/>
    </xf>
    <xf numFmtId="4" fontId="9" fillId="0" borderId="49" xfId="0" applyNumberFormat="1" applyFont="1" applyFill="1" applyBorder="1" applyAlignment="1">
      <alignment horizontal="center" vertical="center"/>
    </xf>
    <xf numFmtId="164" fontId="9" fillId="0" borderId="49" xfId="0" applyNumberFormat="1" applyFont="1" applyFill="1" applyBorder="1" applyAlignment="1">
      <alignment horizontal="center" vertical="center"/>
    </xf>
    <xf numFmtId="0" fontId="9" fillId="0" borderId="53" xfId="0" applyNumberFormat="1" applyFont="1" applyFill="1" applyBorder="1" applyAlignment="1">
      <alignment horizontal="center" vertical="center"/>
    </xf>
    <xf numFmtId="3" fontId="4" fillId="0" borderId="52" xfId="0" applyNumberFormat="1" applyFont="1" applyFill="1" applyBorder="1" applyAlignment="1">
      <alignment horizontal="center" vertical="center"/>
    </xf>
    <xf numFmtId="3" fontId="8" fillId="0" borderId="49" xfId="0" quotePrefix="1" applyNumberFormat="1" applyFont="1" applyFill="1" applyBorder="1" applyAlignment="1">
      <alignment horizontal="center" vertical="center"/>
    </xf>
    <xf numFmtId="0" fontId="4" fillId="8" borderId="52" xfId="0" applyFont="1" applyFill="1" applyBorder="1" applyAlignment="1">
      <alignment horizontal="center" vertical="center" wrapText="1"/>
    </xf>
    <xf numFmtId="3" fontId="4" fillId="0" borderId="49" xfId="2" applyNumberFormat="1" applyFont="1" applyFill="1" applyBorder="1" applyAlignment="1">
      <alignment horizontal="center" vertical="center" wrapText="1"/>
    </xf>
    <xf numFmtId="0" fontId="4" fillId="0" borderId="49" xfId="0" applyNumberFormat="1" applyFont="1" applyFill="1" applyBorder="1" applyAlignment="1">
      <alignment horizontal="center" vertical="center"/>
    </xf>
    <xf numFmtId="4" fontId="4" fillId="0" borderId="49" xfId="1" applyNumberFormat="1" applyFont="1" applyFill="1" applyBorder="1" applyAlignment="1">
      <alignment horizontal="center" vertical="center"/>
    </xf>
    <xf numFmtId="164" fontId="4" fillId="0" borderId="49" xfId="1" applyNumberFormat="1" applyFont="1" applyFill="1" applyBorder="1" applyAlignment="1">
      <alignment horizontal="center" vertical="center"/>
    </xf>
    <xf numFmtId="4" fontId="4" fillId="0" borderId="53" xfId="1" applyNumberFormat="1" applyFont="1" applyFill="1" applyBorder="1" applyAlignment="1">
      <alignment horizontal="center" vertical="center"/>
    </xf>
    <xf numFmtId="1" fontId="4" fillId="0" borderId="52" xfId="1" applyNumberFormat="1" applyFont="1" applyFill="1" applyBorder="1" applyAlignment="1">
      <alignment horizontal="center" vertical="center"/>
    </xf>
    <xf numFmtId="1" fontId="4" fillId="0" borderId="53" xfId="1" applyNumberFormat="1" applyFont="1" applyFill="1" applyBorder="1" applyAlignment="1">
      <alignment horizontal="center" vertical="center"/>
    </xf>
    <xf numFmtId="4" fontId="4" fillId="0" borderId="52" xfId="0" applyNumberFormat="1" applyFont="1" applyFill="1" applyBorder="1" applyAlignment="1">
      <alignment horizontal="center" vertical="center"/>
    </xf>
    <xf numFmtId="4" fontId="5" fillId="0" borderId="67" xfId="0" applyNumberFormat="1" applyFont="1" applyFill="1" applyBorder="1" applyAlignment="1">
      <alignment horizontal="center" vertical="center"/>
    </xf>
    <xf numFmtId="4" fontId="4" fillId="0" borderId="68" xfId="0" applyNumberFormat="1" applyFont="1" applyFill="1" applyBorder="1" applyAlignment="1">
      <alignment horizontal="center" vertical="center"/>
    </xf>
    <xf numFmtId="4" fontId="5" fillId="0" borderId="53" xfId="0" applyNumberFormat="1" applyFont="1" applyFill="1" applyBorder="1" applyAlignment="1">
      <alignment horizontal="center" vertical="center"/>
    </xf>
    <xf numFmtId="0" fontId="8" fillId="0" borderId="66" xfId="0" applyFont="1" applyFill="1" applyBorder="1" applyAlignment="1">
      <alignment horizontal="center" vertical="center" wrapText="1"/>
    </xf>
    <xf numFmtId="0" fontId="8" fillId="0" borderId="66" xfId="0" applyFont="1" applyFill="1" applyBorder="1" applyAlignment="1">
      <alignment horizontal="center" vertical="center"/>
    </xf>
    <xf numFmtId="0" fontId="1" fillId="0" borderId="66" xfId="0" applyFont="1" applyFill="1" applyBorder="1" applyAlignment="1">
      <alignment horizontal="center" vertical="center" wrapText="1"/>
    </xf>
    <xf numFmtId="0" fontId="1" fillId="0" borderId="66" xfId="0" applyFont="1" applyFill="1" applyBorder="1" applyAlignment="1">
      <alignment horizontal="left" vertical="center" wrapText="1" indent="1"/>
    </xf>
    <xf numFmtId="0" fontId="10" fillId="0" borderId="64" xfId="0" applyFont="1" applyFill="1" applyBorder="1" applyAlignment="1">
      <alignment horizontal="left" vertical="center" wrapText="1" indent="1"/>
    </xf>
    <xf numFmtId="164" fontId="4" fillId="0" borderId="66" xfId="0" applyNumberFormat="1" applyFont="1" applyFill="1" applyBorder="1" applyAlignment="1">
      <alignment horizontal="center" vertical="center"/>
    </xf>
    <xf numFmtId="3" fontId="4" fillId="0" borderId="63" xfId="0" applyNumberFormat="1" applyFont="1" applyFill="1" applyBorder="1" applyAlignment="1">
      <alignment horizontal="center" vertical="center"/>
    </xf>
    <xf numFmtId="3" fontId="4" fillId="0" borderId="66" xfId="0" applyNumberFormat="1" applyFont="1" applyFill="1" applyBorder="1" applyAlignment="1">
      <alignment horizontal="center" vertical="center"/>
    </xf>
    <xf numFmtId="3" fontId="8" fillId="0" borderId="66" xfId="0" applyNumberFormat="1" applyFont="1" applyFill="1" applyBorder="1" applyAlignment="1">
      <alignment horizontal="center" vertical="center"/>
    </xf>
    <xf numFmtId="0" fontId="4" fillId="0" borderId="64" xfId="1" applyNumberFormat="1" applyFont="1" applyFill="1" applyBorder="1" applyAlignment="1">
      <alignment horizontal="center" vertical="center"/>
    </xf>
    <xf numFmtId="3" fontId="8" fillId="0" borderId="63" xfId="0" applyNumberFormat="1" applyFont="1" applyFill="1" applyBorder="1" applyAlignment="1">
      <alignment horizontal="center" vertical="center"/>
    </xf>
    <xf numFmtId="0" fontId="4" fillId="2" borderId="63" xfId="0" applyFont="1" applyFill="1" applyBorder="1" applyAlignment="1">
      <alignment horizontal="center" vertical="center" wrapText="1"/>
    </xf>
    <xf numFmtId="3" fontId="4" fillId="0" borderId="66" xfId="2" applyNumberFormat="1" applyFont="1" applyFill="1" applyBorder="1" applyAlignment="1">
      <alignment horizontal="center" vertical="center" wrapText="1"/>
    </xf>
    <xf numFmtId="0" fontId="4" fillId="0" borderId="66" xfId="1" applyNumberFormat="1" applyFont="1" applyFill="1" applyBorder="1" applyAlignment="1">
      <alignment horizontal="center" vertical="center"/>
    </xf>
    <xf numFmtId="4" fontId="4" fillId="0" borderId="66" xfId="1" applyNumberFormat="1" applyFont="1" applyFill="1" applyBorder="1" applyAlignment="1">
      <alignment horizontal="center" vertical="center"/>
    </xf>
    <xf numFmtId="164" fontId="4" fillId="0" borderId="66" xfId="1" applyNumberFormat="1" applyFont="1" applyFill="1" applyBorder="1" applyAlignment="1">
      <alignment horizontal="center" vertical="center"/>
    </xf>
    <xf numFmtId="4" fontId="4" fillId="0" borderId="64" xfId="1" applyNumberFormat="1" applyFont="1" applyFill="1" applyBorder="1" applyAlignment="1">
      <alignment horizontal="center" vertical="center"/>
    </xf>
    <xf numFmtId="1" fontId="4" fillId="0" borderId="63" xfId="1" applyNumberFormat="1" applyFont="1" applyFill="1" applyBorder="1" applyAlignment="1">
      <alignment horizontal="center" vertical="center"/>
    </xf>
    <xf numFmtId="1" fontId="4" fillId="0" borderId="64" xfId="1" applyNumberFormat="1" applyFont="1" applyFill="1" applyBorder="1" applyAlignment="1">
      <alignment horizontal="center" vertical="center"/>
    </xf>
    <xf numFmtId="4" fontId="4" fillId="0" borderId="63" xfId="0" applyNumberFormat="1" applyFont="1" applyFill="1" applyBorder="1" applyAlignment="1">
      <alignment horizontal="center" vertical="center"/>
    </xf>
    <xf numFmtId="4" fontId="5" fillId="0" borderId="69" xfId="0" applyNumberFormat="1" applyFont="1" applyFill="1" applyBorder="1" applyAlignment="1">
      <alignment horizontal="center" vertical="center"/>
    </xf>
    <xf numFmtId="4" fontId="4" fillId="0" borderId="70" xfId="0" applyNumberFormat="1" applyFont="1" applyFill="1" applyBorder="1" applyAlignment="1">
      <alignment horizontal="center" vertical="center"/>
    </xf>
    <xf numFmtId="4" fontId="5" fillId="0" borderId="64" xfId="0" applyNumberFormat="1" applyFont="1" applyFill="1" applyBorder="1" applyAlignment="1">
      <alignment horizontal="center" vertical="center"/>
    </xf>
    <xf numFmtId="0" fontId="4" fillId="0" borderId="72" xfId="0" applyFont="1" applyFill="1" applyBorder="1" applyAlignment="1">
      <alignment horizontal="center" vertical="center" wrapText="1"/>
    </xf>
    <xf numFmtId="0" fontId="14" fillId="0" borderId="72" xfId="0" applyFont="1" applyFill="1" applyBorder="1" applyAlignment="1">
      <alignment horizontal="center" vertical="center" wrapText="1"/>
    </xf>
    <xf numFmtId="0" fontId="14" fillId="0" borderId="72" xfId="0" applyFont="1" applyFill="1" applyBorder="1" applyAlignment="1">
      <alignment horizontal="left" vertical="center" wrapText="1" indent="1"/>
    </xf>
    <xf numFmtId="0" fontId="4" fillId="0" borderId="73" xfId="0" applyFont="1" applyFill="1" applyBorder="1" applyAlignment="1">
      <alignment horizontal="left" vertical="center" wrapText="1" indent="1"/>
    </xf>
    <xf numFmtId="3" fontId="4" fillId="0" borderId="71" xfId="2" applyNumberFormat="1" applyFont="1" applyFill="1" applyBorder="1" applyAlignment="1">
      <alignment horizontal="center" vertical="center" wrapText="1"/>
    </xf>
    <xf numFmtId="0" fontId="4" fillId="0" borderId="73" xfId="1" applyNumberFormat="1" applyFont="1" applyFill="1" applyBorder="1" applyAlignment="1">
      <alignment horizontal="center" vertical="center"/>
    </xf>
    <xf numFmtId="4" fontId="4" fillId="0" borderId="74" xfId="1" applyNumberFormat="1" applyFont="1" applyFill="1" applyBorder="1" applyAlignment="1">
      <alignment horizontal="center" vertical="center"/>
    </xf>
    <xf numFmtId="4" fontId="4" fillId="0" borderId="71" xfId="0" applyNumberFormat="1" applyFont="1" applyFill="1" applyBorder="1" applyAlignment="1">
      <alignment horizontal="center" vertical="center"/>
    </xf>
    <xf numFmtId="4" fontId="5" fillId="0" borderId="75" xfId="0" applyNumberFormat="1" applyFont="1" applyFill="1" applyBorder="1" applyAlignment="1">
      <alignment horizontal="center" vertical="center"/>
    </xf>
    <xf numFmtId="4" fontId="4" fillId="0" borderId="74" xfId="0" applyNumberFormat="1" applyFont="1" applyFill="1" applyBorder="1" applyAlignment="1">
      <alignment horizontal="center" vertical="center"/>
    </xf>
    <xf numFmtId="4" fontId="5" fillId="0" borderId="73" xfId="0" applyNumberFormat="1" applyFont="1" applyFill="1" applyBorder="1" applyAlignment="1">
      <alignment horizontal="center" vertical="center"/>
    </xf>
    <xf numFmtId="0" fontId="14" fillId="0" borderId="66" xfId="0" applyFont="1" applyFill="1" applyBorder="1" applyAlignment="1">
      <alignment horizontal="center" vertical="center" wrapText="1"/>
    </xf>
    <xf numFmtId="0" fontId="14" fillId="0" borderId="66" xfId="0" applyFont="1" applyFill="1" applyBorder="1" applyAlignment="1">
      <alignment horizontal="left" vertical="center" wrapText="1" indent="1"/>
    </xf>
    <xf numFmtId="0" fontId="4" fillId="0" borderId="64" xfId="0" applyFont="1" applyFill="1" applyBorder="1" applyAlignment="1">
      <alignment horizontal="left" vertical="center" wrapText="1" indent="1"/>
    </xf>
    <xf numFmtId="3" fontId="4" fillId="0" borderId="63" xfId="2" applyNumberFormat="1" applyFont="1" applyFill="1" applyBorder="1" applyAlignment="1">
      <alignment horizontal="center" vertical="center" wrapText="1"/>
    </xf>
    <xf numFmtId="4" fontId="4" fillId="0" borderId="70" xfId="1" applyNumberFormat="1" applyFont="1" applyFill="1" applyBorder="1" applyAlignment="1">
      <alignment horizontal="center" vertical="center"/>
    </xf>
    <xf numFmtId="0" fontId="4" fillId="0" borderId="71" xfId="0" applyFont="1" applyFill="1" applyBorder="1" applyAlignment="1">
      <alignment horizontal="center" vertical="center" wrapText="1"/>
    </xf>
    <xf numFmtId="0" fontId="4" fillId="0" borderId="72" xfId="0" applyFont="1" applyFill="1" applyBorder="1" applyAlignment="1">
      <alignment horizontal="center" vertical="center"/>
    </xf>
    <xf numFmtId="0" fontId="5" fillId="0" borderId="72" xfId="0" quotePrefix="1" applyFont="1" applyFill="1" applyBorder="1" applyAlignment="1">
      <alignment horizontal="center" vertical="center" wrapText="1"/>
    </xf>
    <xf numFmtId="0" fontId="5" fillId="0" borderId="72" xfId="0" applyFont="1" applyFill="1" applyBorder="1" applyAlignment="1">
      <alignment horizontal="left" vertical="center" wrapText="1" indent="1"/>
    </xf>
    <xf numFmtId="2" fontId="4" fillId="0" borderId="71" xfId="0" applyNumberFormat="1" applyFont="1" applyFill="1" applyBorder="1" applyAlignment="1">
      <alignment horizontal="center" vertical="center"/>
    </xf>
    <xf numFmtId="2" fontId="4" fillId="0" borderId="72" xfId="0" applyNumberFormat="1" applyFont="1" applyFill="1" applyBorder="1" applyAlignment="1">
      <alignment horizontal="center" vertical="center"/>
    </xf>
    <xf numFmtId="2" fontId="4" fillId="0" borderId="73" xfId="0" applyNumberFormat="1" applyFont="1" applyFill="1" applyBorder="1" applyAlignment="1">
      <alignment horizontal="center" vertical="center"/>
    </xf>
    <xf numFmtId="0" fontId="4" fillId="8" borderId="71" xfId="0" quotePrefix="1" applyFont="1" applyFill="1" applyBorder="1" applyAlignment="1">
      <alignment horizontal="center" vertical="center"/>
    </xf>
    <xf numFmtId="166" fontId="4" fillId="0" borderId="72" xfId="0" applyNumberFormat="1" applyFont="1" applyFill="1" applyBorder="1" applyAlignment="1">
      <alignment horizontal="center" vertical="center"/>
    </xf>
    <xf numFmtId="166" fontId="4" fillId="0" borderId="73" xfId="0" applyNumberFormat="1" applyFont="1" applyFill="1" applyBorder="1" applyAlignment="1">
      <alignment horizontal="center" vertical="center"/>
    </xf>
    <xf numFmtId="3" fontId="8" fillId="0" borderId="71" xfId="0" quotePrefix="1" applyNumberFormat="1" applyFont="1" applyFill="1" applyBorder="1" applyAlignment="1">
      <alignment horizontal="center" vertical="center"/>
    </xf>
    <xf numFmtId="3" fontId="4" fillId="0" borderId="72" xfId="0" quotePrefix="1" applyNumberFormat="1" applyFont="1" applyFill="1" applyBorder="1" applyAlignment="1">
      <alignment horizontal="center" vertical="center"/>
    </xf>
    <xf numFmtId="3" fontId="4" fillId="0" borderId="72" xfId="0" applyNumberFormat="1" applyFont="1" applyFill="1" applyBorder="1" applyAlignment="1">
      <alignment horizontal="center" vertical="center"/>
    </xf>
    <xf numFmtId="4" fontId="4" fillId="0" borderId="72" xfId="0" applyNumberFormat="1" applyFont="1" applyFill="1" applyBorder="1" applyAlignment="1">
      <alignment horizontal="center" vertical="center"/>
    </xf>
    <xf numFmtId="164" fontId="4" fillId="0" borderId="72" xfId="0" applyNumberFormat="1" applyFont="1" applyFill="1" applyBorder="1" applyAlignment="1">
      <alignment horizontal="center" vertical="center"/>
    </xf>
    <xf numFmtId="0" fontId="4" fillId="0" borderId="73" xfId="0" applyNumberFormat="1" applyFont="1" applyFill="1" applyBorder="1" applyAlignment="1">
      <alignment horizontal="center" vertical="center"/>
    </xf>
    <xf numFmtId="3" fontId="4" fillId="0" borderId="71" xfId="0" applyNumberFormat="1" applyFont="1" applyFill="1" applyBorder="1" applyAlignment="1">
      <alignment horizontal="center" vertical="center"/>
    </xf>
    <xf numFmtId="3" fontId="8" fillId="0" borderId="72" xfId="0" quotePrefix="1" applyNumberFormat="1" applyFont="1" applyFill="1" applyBorder="1" applyAlignment="1">
      <alignment horizontal="center" vertical="center"/>
    </xf>
    <xf numFmtId="4" fontId="4" fillId="0" borderId="73" xfId="0" applyNumberFormat="1" applyFont="1" applyFill="1" applyBorder="1" applyAlignment="1">
      <alignment horizontal="center" vertical="center"/>
    </xf>
    <xf numFmtId="0" fontId="4" fillId="2" borderId="71" xfId="0" applyFont="1" applyFill="1" applyBorder="1" applyAlignment="1">
      <alignment horizontal="center" vertical="center" wrapText="1"/>
    </xf>
    <xf numFmtId="3" fontId="4" fillId="0" borderId="72" xfId="2" applyNumberFormat="1" applyFont="1" applyFill="1" applyBorder="1" applyAlignment="1">
      <alignment horizontal="center" vertical="center" wrapText="1"/>
    </xf>
    <xf numFmtId="0" fontId="4" fillId="0" borderId="72" xfId="0" applyNumberFormat="1" applyFont="1" applyFill="1" applyBorder="1" applyAlignment="1">
      <alignment horizontal="center" vertical="center"/>
    </xf>
    <xf numFmtId="4" fontId="4" fillId="0" borderId="72" xfId="1" applyNumberFormat="1" applyFont="1" applyFill="1" applyBorder="1" applyAlignment="1">
      <alignment horizontal="center" vertical="center"/>
    </xf>
    <xf numFmtId="164" fontId="4" fillId="0" borderId="72" xfId="1" applyNumberFormat="1" applyFont="1" applyFill="1" applyBorder="1" applyAlignment="1">
      <alignment horizontal="center" vertical="center"/>
    </xf>
    <xf numFmtId="4" fontId="4" fillId="0" borderId="73" xfId="1" applyNumberFormat="1" applyFont="1" applyFill="1" applyBorder="1" applyAlignment="1">
      <alignment horizontal="center" vertical="center"/>
    </xf>
    <xf numFmtId="1" fontId="4" fillId="0" borderId="71" xfId="1" applyNumberFormat="1" applyFont="1" applyFill="1" applyBorder="1" applyAlignment="1">
      <alignment horizontal="center" vertical="center"/>
    </xf>
    <xf numFmtId="1" fontId="4" fillId="0" borderId="73" xfId="1" applyNumberFormat="1" applyFont="1" applyFill="1" applyBorder="1" applyAlignment="1">
      <alignment horizontal="center" vertical="center"/>
    </xf>
    <xf numFmtId="0" fontId="5" fillId="0" borderId="66" xfId="0" quotePrefix="1" applyFont="1" applyFill="1" applyBorder="1" applyAlignment="1">
      <alignment horizontal="center" vertical="center" wrapText="1"/>
    </xf>
    <xf numFmtId="0" fontId="5" fillId="0" borderId="66" xfId="0" applyFont="1" applyFill="1" applyBorder="1" applyAlignment="1">
      <alignment horizontal="left" vertical="center" wrapText="1" indent="1"/>
    </xf>
    <xf numFmtId="0" fontId="4" fillId="8" borderId="63" xfId="0" quotePrefix="1" applyFont="1" applyFill="1" applyBorder="1" applyAlignment="1">
      <alignment horizontal="center" vertical="center"/>
    </xf>
    <xf numFmtId="166" fontId="4" fillId="0" borderId="66" xfId="0" applyNumberFormat="1" applyFont="1" applyFill="1" applyBorder="1" applyAlignment="1">
      <alignment horizontal="center" vertical="center"/>
    </xf>
    <xf numFmtId="166" fontId="4" fillId="0" borderId="64" xfId="0" applyNumberFormat="1" applyFont="1" applyFill="1" applyBorder="1" applyAlignment="1">
      <alignment horizontal="center" vertical="center"/>
    </xf>
    <xf numFmtId="3" fontId="8" fillId="0" borderId="63" xfId="0" quotePrefix="1" applyNumberFormat="1" applyFont="1" applyFill="1" applyBorder="1" applyAlignment="1">
      <alignment horizontal="center" vertical="center"/>
    </xf>
    <xf numFmtId="3" fontId="4" fillId="0" borderId="66" xfId="0" quotePrefix="1" applyNumberFormat="1" applyFont="1" applyFill="1" applyBorder="1" applyAlignment="1">
      <alignment horizontal="center" vertical="center"/>
    </xf>
    <xf numFmtId="0" fontId="4" fillId="0" borderId="64" xfId="0" applyNumberFormat="1" applyFont="1" applyFill="1" applyBorder="1" applyAlignment="1">
      <alignment horizontal="center" vertical="center"/>
    </xf>
    <xf numFmtId="3" fontId="8" fillId="0" borderId="66" xfId="0" quotePrefix="1" applyNumberFormat="1" applyFont="1" applyFill="1" applyBorder="1" applyAlignment="1">
      <alignment horizontal="center" vertical="center"/>
    </xf>
    <xf numFmtId="0" fontId="4" fillId="0" borderId="66" xfId="0" applyNumberFormat="1" applyFont="1" applyFill="1" applyBorder="1" applyAlignment="1">
      <alignment horizontal="center" vertical="center"/>
    </xf>
    <xf numFmtId="0" fontId="8" fillId="0" borderId="50" xfId="0" applyFont="1" applyFill="1" applyBorder="1" applyAlignment="1">
      <alignment horizontal="center" vertical="center" wrapText="1"/>
    </xf>
    <xf numFmtId="0" fontId="8" fillId="0" borderId="48" xfId="0" applyFont="1" applyFill="1" applyBorder="1" applyAlignment="1">
      <alignment horizontal="center" vertical="center" wrapText="1"/>
    </xf>
    <xf numFmtId="0" fontId="8" fillId="0" borderId="48" xfId="0" applyFont="1" applyFill="1" applyBorder="1" applyAlignment="1">
      <alignment horizontal="center" vertical="center"/>
    </xf>
    <xf numFmtId="0" fontId="5" fillId="0" borderId="48" xfId="0" applyFont="1" applyFill="1" applyBorder="1" applyAlignment="1">
      <alignment horizontal="left" vertical="center" wrapText="1" indent="1"/>
    </xf>
    <xf numFmtId="0" fontId="4" fillId="0" borderId="51" xfId="0" applyFont="1" applyFill="1" applyBorder="1" applyAlignment="1">
      <alignment horizontal="left" vertical="center" wrapText="1" indent="1"/>
    </xf>
    <xf numFmtId="164" fontId="4" fillId="0" borderId="48" xfId="0" applyNumberFormat="1" applyFont="1" applyFill="1" applyBorder="1" applyAlignment="1">
      <alignment horizontal="center" vertical="center"/>
    </xf>
    <xf numFmtId="3" fontId="4" fillId="0" borderId="50" xfId="1" applyNumberFormat="1" applyFont="1" applyFill="1" applyBorder="1" applyAlignment="1">
      <alignment horizontal="center" vertical="center"/>
    </xf>
    <xf numFmtId="3" fontId="4" fillId="0" borderId="48" xfId="0" applyNumberFormat="1" applyFont="1" applyFill="1" applyBorder="1" applyAlignment="1">
      <alignment horizontal="center" vertical="center"/>
    </xf>
    <xf numFmtId="3" fontId="8" fillId="0" borderId="48" xfId="0" applyNumberFormat="1" applyFont="1" applyFill="1" applyBorder="1" applyAlignment="1">
      <alignment horizontal="center" vertical="center"/>
    </xf>
    <xf numFmtId="0" fontId="4" fillId="0" borderId="51" xfId="1" applyNumberFormat="1" applyFont="1" applyFill="1" applyBorder="1" applyAlignment="1">
      <alignment horizontal="center" vertical="center"/>
    </xf>
    <xf numFmtId="3" fontId="8" fillId="0" borderId="50" xfId="0" applyNumberFormat="1" applyFont="1" applyFill="1" applyBorder="1" applyAlignment="1">
      <alignment horizontal="center" vertical="center"/>
    </xf>
    <xf numFmtId="0" fontId="4" fillId="2" borderId="50" xfId="0" applyFont="1" applyFill="1" applyBorder="1" applyAlignment="1">
      <alignment horizontal="center" vertical="center" wrapText="1"/>
    </xf>
    <xf numFmtId="3" fontId="4" fillId="0" borderId="48" xfId="2" applyNumberFormat="1" applyFont="1" applyFill="1" applyBorder="1" applyAlignment="1">
      <alignment horizontal="center" vertical="center" wrapText="1"/>
    </xf>
    <xf numFmtId="0" fontId="4" fillId="0" borderId="48" xfId="1" applyNumberFormat="1" applyFont="1" applyFill="1" applyBorder="1" applyAlignment="1">
      <alignment horizontal="center" vertical="center"/>
    </xf>
    <xf numFmtId="4" fontId="4" fillId="0" borderId="48" xfId="1" applyNumberFormat="1" applyFont="1" applyFill="1" applyBorder="1" applyAlignment="1">
      <alignment horizontal="center" vertical="center"/>
    </xf>
    <xf numFmtId="164" fontId="4" fillId="0" borderId="48" xfId="1" applyNumberFormat="1" applyFont="1" applyFill="1" applyBorder="1" applyAlignment="1">
      <alignment horizontal="center" vertical="center"/>
    </xf>
    <xf numFmtId="4" fontId="4" fillId="0" borderId="51" xfId="1" applyNumberFormat="1" applyFont="1" applyFill="1" applyBorder="1" applyAlignment="1">
      <alignment horizontal="center" vertical="center"/>
    </xf>
    <xf numFmtId="1" fontId="4" fillId="0" borderId="50" xfId="1" applyNumberFormat="1" applyFont="1" applyFill="1" applyBorder="1" applyAlignment="1">
      <alignment horizontal="center" vertical="center"/>
    </xf>
    <xf numFmtId="1" fontId="4" fillId="0" borderId="51" xfId="1" applyNumberFormat="1" applyFont="1" applyFill="1" applyBorder="1" applyAlignment="1">
      <alignment horizontal="center" vertical="center"/>
    </xf>
    <xf numFmtId="4" fontId="4" fillId="0" borderId="50" xfId="0" applyNumberFormat="1" applyFont="1" applyFill="1" applyBorder="1" applyAlignment="1">
      <alignment horizontal="center" vertical="center"/>
    </xf>
    <xf numFmtId="4" fontId="5" fillId="0" borderId="76" xfId="0" applyNumberFormat="1" applyFont="1" applyFill="1" applyBorder="1" applyAlignment="1">
      <alignment horizontal="center" vertical="center"/>
    </xf>
    <xf numFmtId="4" fontId="4" fillId="0" borderId="77" xfId="0" applyNumberFormat="1" applyFont="1" applyFill="1" applyBorder="1" applyAlignment="1">
      <alignment horizontal="center" vertical="center"/>
    </xf>
    <xf numFmtId="4" fontId="5" fillId="0" borderId="51" xfId="0" applyNumberFormat="1" applyFont="1" applyFill="1" applyBorder="1" applyAlignment="1">
      <alignment horizontal="center" vertical="center"/>
    </xf>
    <xf numFmtId="0" fontId="5" fillId="0" borderId="49" xfId="0" applyFont="1" applyFill="1" applyBorder="1" applyAlignment="1">
      <alignment horizontal="left" vertical="center" wrapText="1" indent="1"/>
    </xf>
    <xf numFmtId="0" fontId="4" fillId="0" borderId="53" xfId="0" applyFont="1" applyFill="1" applyBorder="1" applyAlignment="1">
      <alignment horizontal="left" vertical="center" wrapText="1" indent="1"/>
    </xf>
    <xf numFmtId="0" fontId="4" fillId="2" borderId="52" xfId="0" applyFont="1" applyFill="1" applyBorder="1" applyAlignment="1">
      <alignment horizontal="center" vertical="center" wrapText="1"/>
    </xf>
    <xf numFmtId="0" fontId="5" fillId="0" borderId="66" xfId="0" applyFont="1" applyFill="1" applyBorder="1" applyAlignment="1">
      <alignment horizontal="center" vertical="center" wrapText="1"/>
    </xf>
    <xf numFmtId="0" fontId="20" fillId="0" borderId="71" xfId="0" applyFont="1" applyFill="1" applyBorder="1" applyAlignment="1">
      <alignment horizontal="left" vertical="center" wrapText="1" indent="1"/>
    </xf>
    <xf numFmtId="0" fontId="19" fillId="0" borderId="73" xfId="0" applyFont="1" applyFill="1" applyBorder="1" applyAlignment="1">
      <alignment horizontal="left" vertical="center" wrapText="1" indent="1"/>
    </xf>
    <xf numFmtId="0" fontId="18" fillId="0" borderId="71" xfId="5" applyFill="1" applyBorder="1" applyAlignment="1">
      <alignment horizontal="center" vertical="center"/>
    </xf>
    <xf numFmtId="0" fontId="18" fillId="0" borderId="37" xfId="5" applyFill="1" applyBorder="1" applyAlignment="1">
      <alignment horizontal="center" vertical="center"/>
    </xf>
    <xf numFmtId="0" fontId="18" fillId="0" borderId="78" xfId="5" applyFill="1" applyBorder="1" applyAlignment="1">
      <alignment horizontal="center" vertical="center"/>
    </xf>
    <xf numFmtId="0" fontId="4" fillId="0" borderId="79" xfId="0" applyFont="1" applyFill="1" applyBorder="1" applyAlignment="1">
      <alignment horizontal="center" vertical="center"/>
    </xf>
    <xf numFmtId="4" fontId="4" fillId="0" borderId="79" xfId="0" applyNumberFormat="1" applyFont="1" applyFill="1" applyBorder="1" applyAlignment="1">
      <alignment horizontal="center" vertical="center"/>
    </xf>
    <xf numFmtId="0" fontId="4" fillId="0" borderId="62" xfId="0" applyFont="1" applyFill="1" applyBorder="1" applyAlignment="1">
      <alignment horizontal="center" vertical="center"/>
    </xf>
    <xf numFmtId="4" fontId="4" fillId="0" borderId="62" xfId="0" applyNumberFormat="1" applyFont="1" applyFill="1" applyBorder="1" applyAlignment="1">
      <alignment horizontal="center" vertical="center"/>
    </xf>
    <xf numFmtId="0" fontId="5" fillId="3" borderId="60" xfId="0" applyFont="1" applyFill="1" applyBorder="1" applyAlignment="1">
      <alignment horizontal="center" vertical="center" wrapText="1"/>
    </xf>
    <xf numFmtId="4" fontId="5" fillId="3" borderId="60" xfId="0" applyNumberFormat="1" applyFont="1" applyFill="1" applyBorder="1" applyAlignment="1">
      <alignment horizontal="center" vertical="center" wrapText="1"/>
    </xf>
    <xf numFmtId="0" fontId="5" fillId="0" borderId="49" xfId="0" quotePrefix="1" applyFont="1" applyFill="1" applyBorder="1" applyAlignment="1">
      <alignment horizontal="center" vertical="center" wrapText="1"/>
    </xf>
    <xf numFmtId="166" fontId="4" fillId="8" borderId="49" xfId="0" applyNumberFormat="1" applyFont="1" applyFill="1" applyBorder="1" applyAlignment="1">
      <alignment horizontal="center" vertical="center"/>
    </xf>
    <xf numFmtId="166" fontId="4" fillId="0" borderId="49" xfId="0" applyNumberFormat="1" applyFont="1" applyFill="1" applyBorder="1" applyAlignment="1">
      <alignment horizontal="center" vertical="center"/>
    </xf>
    <xf numFmtId="166" fontId="4" fillId="0" borderId="53" xfId="0" applyNumberFormat="1" applyFont="1" applyFill="1" applyBorder="1" applyAlignment="1">
      <alignment horizontal="center" vertical="center"/>
    </xf>
    <xf numFmtId="3" fontId="8" fillId="0" borderId="52" xfId="0" quotePrefix="1" applyNumberFormat="1" applyFont="1" applyFill="1" applyBorder="1" applyAlignment="1">
      <alignment horizontal="center" vertical="center"/>
    </xf>
    <xf numFmtId="3" fontId="4" fillId="0" borderId="49" xfId="0" quotePrefix="1" applyNumberFormat="1" applyFont="1" applyFill="1" applyBorder="1" applyAlignment="1">
      <alignment horizontal="center" vertical="center"/>
    </xf>
    <xf numFmtId="0" fontId="4" fillId="0" borderId="53" xfId="0" applyNumberFormat="1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 wrapText="1"/>
    </xf>
    <xf numFmtId="0" fontId="4" fillId="0" borderId="63" xfId="0" applyFont="1" applyFill="1" applyBorder="1" applyAlignment="1">
      <alignment horizontal="center" vertical="center" wrapText="1"/>
    </xf>
    <xf numFmtId="165" fontId="4" fillId="0" borderId="0" xfId="6" applyNumberFormat="1" applyFont="1" applyFill="1" applyAlignment="1">
      <alignment horizontal="center" vertical="center"/>
    </xf>
    <xf numFmtId="1" fontId="5" fillId="3" borderId="29" xfId="0" applyNumberFormat="1" applyFont="1" applyFill="1" applyBorder="1" applyAlignment="1">
      <alignment horizontal="center" vertical="center"/>
    </xf>
    <xf numFmtId="1" fontId="5" fillId="3" borderId="28" xfId="0" applyNumberFormat="1" applyFont="1" applyFill="1" applyBorder="1" applyAlignment="1">
      <alignment horizontal="center" vertical="center"/>
    </xf>
    <xf numFmtId="0" fontId="5" fillId="11" borderId="9" xfId="0" applyFont="1" applyFill="1" applyBorder="1" applyAlignment="1">
      <alignment horizontal="center" vertical="center" wrapText="1"/>
    </xf>
    <xf numFmtId="0" fontId="5" fillId="11" borderId="3" xfId="0" applyFont="1" applyFill="1" applyBorder="1" applyAlignment="1">
      <alignment horizontal="center" vertical="center" wrapText="1"/>
    </xf>
    <xf numFmtId="0" fontId="5" fillId="12" borderId="49" xfId="0" applyFont="1" applyFill="1" applyBorder="1" applyAlignment="1">
      <alignment horizontal="center" vertical="center" wrapText="1"/>
    </xf>
    <xf numFmtId="0" fontId="5" fillId="12" borderId="9" xfId="0" applyFont="1" applyFill="1" applyBorder="1" applyAlignment="1">
      <alignment horizontal="center" vertical="center" wrapText="1"/>
    </xf>
    <xf numFmtId="0" fontId="5" fillId="12" borderId="48" xfId="0" applyFont="1" applyFill="1" applyBorder="1" applyAlignment="1">
      <alignment horizontal="center" vertical="center" wrapText="1"/>
    </xf>
    <xf numFmtId="9" fontId="4" fillId="0" borderId="0" xfId="6" applyFont="1" applyFill="1" applyAlignment="1">
      <alignment horizontal="center" vertical="center"/>
    </xf>
    <xf numFmtId="0" fontId="1" fillId="12" borderId="49" xfId="0" applyFont="1" applyFill="1" applyBorder="1" applyAlignment="1">
      <alignment horizontal="center" vertical="center" wrapText="1"/>
    </xf>
    <xf numFmtId="0" fontId="1" fillId="12" borderId="9" xfId="0" applyFont="1" applyFill="1" applyBorder="1" applyAlignment="1">
      <alignment horizontal="center" vertical="center" wrapText="1"/>
    </xf>
    <xf numFmtId="0" fontId="4" fillId="12" borderId="12" xfId="0" applyFont="1" applyFill="1" applyBorder="1" applyAlignment="1">
      <alignment horizontal="center" vertical="center" wrapText="1"/>
    </xf>
    <xf numFmtId="1" fontId="4" fillId="12" borderId="12" xfId="1" applyNumberFormat="1" applyFont="1" applyFill="1" applyBorder="1" applyAlignment="1">
      <alignment horizontal="center" vertical="center"/>
    </xf>
    <xf numFmtId="3" fontId="4" fillId="12" borderId="49" xfId="2" applyNumberFormat="1" applyFont="1" applyFill="1" applyBorder="1" applyAlignment="1">
      <alignment horizontal="center" vertical="center" wrapText="1"/>
    </xf>
    <xf numFmtId="3" fontId="4" fillId="12" borderId="9" xfId="2" applyNumberFormat="1" applyFont="1" applyFill="1" applyBorder="1" applyAlignment="1">
      <alignment horizontal="center" vertical="center" wrapText="1"/>
    </xf>
    <xf numFmtId="0" fontId="5" fillId="12" borderId="9" xfId="0" quotePrefix="1" applyFont="1" applyFill="1" applyBorder="1" applyAlignment="1">
      <alignment horizontal="center" vertical="center" wrapText="1"/>
    </xf>
    <xf numFmtId="0" fontId="5" fillId="11" borderId="9" xfId="0" quotePrefix="1" applyFont="1" applyFill="1" applyBorder="1" applyAlignment="1">
      <alignment horizontal="center" vertical="center" wrapText="1"/>
    </xf>
    <xf numFmtId="0" fontId="14" fillId="7" borderId="9" xfId="0" applyFont="1" applyFill="1" applyBorder="1" applyAlignment="1">
      <alignment horizontal="center" vertical="center" wrapText="1"/>
    </xf>
    <xf numFmtId="0" fontId="14" fillId="11" borderId="9" xfId="0" quotePrefix="1" applyFont="1" applyFill="1" applyBorder="1" applyAlignment="1">
      <alignment horizontal="center" vertical="center" wrapText="1"/>
    </xf>
    <xf numFmtId="0" fontId="23" fillId="0" borderId="72" xfId="0" applyFont="1" applyFill="1" applyBorder="1" applyAlignment="1">
      <alignment horizontal="center" vertical="center" wrapText="1"/>
    </xf>
    <xf numFmtId="0" fontId="21" fillId="0" borderId="50" xfId="0" applyFont="1" applyFill="1" applyBorder="1" applyAlignment="1">
      <alignment horizontal="left" vertical="center" wrapText="1" indent="1"/>
    </xf>
    <xf numFmtId="0" fontId="19" fillId="0" borderId="51" xfId="0" applyFont="1" applyFill="1" applyBorder="1" applyAlignment="1">
      <alignment horizontal="left" vertical="center" wrapText="1" indent="1"/>
    </xf>
    <xf numFmtId="0" fontId="18" fillId="0" borderId="50" xfId="5" applyFill="1" applyBorder="1" applyAlignment="1">
      <alignment horizontal="center" vertical="center"/>
    </xf>
    <xf numFmtId="0" fontId="18" fillId="0" borderId="80" xfId="5" applyFill="1" applyBorder="1" applyAlignment="1">
      <alignment horizontal="center" vertical="center"/>
    </xf>
    <xf numFmtId="0" fontId="13" fillId="3" borderId="46" xfId="1" applyFont="1" applyFill="1" applyBorder="1" applyAlignment="1">
      <alignment horizontal="center"/>
    </xf>
    <xf numFmtId="0" fontId="13" fillId="3" borderId="47" xfId="1" applyFont="1" applyFill="1" applyBorder="1" applyAlignment="1">
      <alignment horizontal="center"/>
    </xf>
    <xf numFmtId="0" fontId="13" fillId="3" borderId="41" xfId="1" applyFont="1" applyFill="1" applyBorder="1" applyAlignment="1">
      <alignment horizontal="center"/>
    </xf>
    <xf numFmtId="0" fontId="13" fillId="7" borderId="0" xfId="1" applyFont="1" applyFill="1" applyBorder="1" applyAlignment="1">
      <alignment horizontal="center"/>
    </xf>
    <xf numFmtId="14" fontId="12" fillId="10" borderId="0" xfId="4" applyNumberFormat="1" applyFont="1" applyFill="1" applyBorder="1" applyAlignment="1">
      <alignment horizontal="center" vertical="top"/>
    </xf>
    <xf numFmtId="4" fontId="5" fillId="4" borderId="27" xfId="0" applyNumberFormat="1" applyFont="1" applyFill="1" applyBorder="1" applyAlignment="1">
      <alignment horizontal="center" vertical="center"/>
    </xf>
    <xf numFmtId="4" fontId="5" fillId="4" borderId="26" xfId="0" applyNumberFormat="1" applyFont="1" applyFill="1" applyBorder="1" applyAlignment="1">
      <alignment horizontal="center" vertical="center"/>
    </xf>
    <xf numFmtId="4" fontId="5" fillId="4" borderId="25" xfId="0" applyNumberFormat="1" applyFont="1" applyFill="1" applyBorder="1" applyAlignment="1">
      <alignment horizontal="center" vertical="center"/>
    </xf>
    <xf numFmtId="0" fontId="13" fillId="7" borderId="0" xfId="0" applyFont="1" applyFill="1" applyBorder="1" applyAlignment="1">
      <alignment horizontal="center"/>
    </xf>
    <xf numFmtId="0" fontId="5" fillId="6" borderId="30" xfId="0" applyFont="1" applyFill="1" applyBorder="1" applyAlignment="1">
      <alignment horizontal="center" vertical="center"/>
    </xf>
    <xf numFmtId="0" fontId="5" fillId="6" borderId="29" xfId="0" applyFont="1" applyFill="1" applyBorder="1" applyAlignment="1">
      <alignment horizontal="center" vertical="center"/>
    </xf>
    <xf numFmtId="0" fontId="5" fillId="6" borderId="28" xfId="0" applyFont="1" applyFill="1" applyBorder="1" applyAlignment="1">
      <alignment horizontal="center" vertical="center"/>
    </xf>
    <xf numFmtId="0" fontId="5" fillId="2" borderId="33" xfId="0" applyFont="1" applyFill="1" applyBorder="1" applyAlignment="1">
      <alignment horizontal="center" vertical="center"/>
    </xf>
    <xf numFmtId="0" fontId="5" fillId="2" borderId="32" xfId="0" applyFont="1" applyFill="1" applyBorder="1" applyAlignment="1">
      <alignment horizontal="center" vertical="center"/>
    </xf>
    <xf numFmtId="0" fontId="5" fillId="2" borderId="31" xfId="0" applyFont="1" applyFill="1" applyBorder="1" applyAlignment="1">
      <alignment horizontal="center" vertical="center"/>
    </xf>
    <xf numFmtId="0" fontId="5" fillId="5" borderId="30" xfId="0" applyFont="1" applyFill="1" applyBorder="1" applyAlignment="1">
      <alignment horizontal="center" vertical="center"/>
    </xf>
    <xf numFmtId="0" fontId="5" fillId="5" borderId="29" xfId="0" applyFont="1" applyFill="1" applyBorder="1" applyAlignment="1">
      <alignment horizontal="center" vertical="center"/>
    </xf>
    <xf numFmtId="0" fontId="5" fillId="5" borderId="28" xfId="0" applyFont="1" applyFill="1" applyBorder="1" applyAlignment="1">
      <alignment horizontal="center" vertical="center"/>
    </xf>
    <xf numFmtId="0" fontId="5" fillId="2" borderId="30" xfId="0" applyFont="1" applyFill="1" applyBorder="1" applyAlignment="1">
      <alignment horizontal="center" vertical="center"/>
    </xf>
    <xf numFmtId="0" fontId="5" fillId="2" borderId="29" xfId="0" applyFont="1" applyFill="1" applyBorder="1" applyAlignment="1">
      <alignment horizontal="center" vertical="center"/>
    </xf>
    <xf numFmtId="0" fontId="5" fillId="2" borderId="28" xfId="0" applyFont="1" applyFill="1" applyBorder="1" applyAlignment="1">
      <alignment horizontal="center" vertical="center"/>
    </xf>
    <xf numFmtId="1" fontId="5" fillId="3" borderId="30" xfId="0" applyNumberFormat="1" applyFont="1" applyFill="1" applyBorder="1" applyAlignment="1">
      <alignment horizontal="center" vertical="center"/>
    </xf>
    <xf numFmtId="1" fontId="5" fillId="3" borderId="29" xfId="0" applyNumberFormat="1" applyFont="1" applyFill="1" applyBorder="1" applyAlignment="1">
      <alignment horizontal="center" vertical="center"/>
    </xf>
    <xf numFmtId="1" fontId="5" fillId="3" borderId="28" xfId="0" applyNumberFormat="1" applyFont="1" applyFill="1" applyBorder="1" applyAlignment="1">
      <alignment horizontal="center" vertical="center"/>
    </xf>
    <xf numFmtId="1" fontId="5" fillId="3" borderId="46" xfId="0" applyNumberFormat="1" applyFont="1" applyFill="1" applyBorder="1" applyAlignment="1">
      <alignment horizontal="center" vertical="center"/>
    </xf>
    <xf numFmtId="1" fontId="5" fillId="3" borderId="47" xfId="0" applyNumberFormat="1" applyFont="1" applyFill="1" applyBorder="1" applyAlignment="1">
      <alignment horizontal="center" vertical="center"/>
    </xf>
    <xf numFmtId="0" fontId="4" fillId="3" borderId="43" xfId="0" applyFont="1" applyFill="1" applyBorder="1" applyAlignment="1">
      <alignment horizontal="center" vertical="center" wrapText="1"/>
    </xf>
    <xf numFmtId="0" fontId="4" fillId="3" borderId="42" xfId="0" applyFont="1" applyFill="1" applyBorder="1" applyAlignment="1">
      <alignment horizontal="center" vertical="center" wrapText="1"/>
    </xf>
    <xf numFmtId="0" fontId="13" fillId="7" borderId="0" xfId="0" applyFont="1" applyFill="1" applyBorder="1" applyAlignment="1">
      <alignment horizontal="center" wrapText="1"/>
    </xf>
    <xf numFmtId="0" fontId="24" fillId="7" borderId="0" xfId="1" applyFont="1" applyFill="1"/>
  </cellXfs>
  <cellStyles count="7">
    <cellStyle name="Normal 2" xfId="1"/>
    <cellStyle name="Normal_Domestic 14042009_ITI_draft" xfId="4"/>
    <cellStyle name="Гиперссылка" xfId="5" builtinId="8"/>
    <cellStyle name="Обычный" xfId="0" builtinId="0"/>
    <cellStyle name="Обычный 14 2 2 2 3 4 5" xfId="3"/>
    <cellStyle name="Обычный 19 4 2 2 6 3 3" xfId="2"/>
    <cellStyle name="Процентный" xfId="6" builtinId="5"/>
  </cellStyles>
  <dxfs count="4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910167</xdr:colOff>
      <xdr:row>0</xdr:row>
      <xdr:rowOff>48951</xdr:rowOff>
    </xdr:from>
    <xdr:to>
      <xdr:col>4</xdr:col>
      <xdr:colOff>2401184</xdr:colOff>
      <xdr:row>1</xdr:row>
      <xdr:rowOff>142874</xdr:rowOff>
    </xdr:to>
    <xdr:pic>
      <xdr:nvPicPr>
        <xdr:cNvPr id="3" name="Рисунок 1" descr="logo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006917" y="48951"/>
          <a:ext cx="2705455" cy="3915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2178844</xdr:colOff>
      <xdr:row>1</xdr:row>
      <xdr:rowOff>47625</xdr:rowOff>
    </xdr:from>
    <xdr:to>
      <xdr:col>1</xdr:col>
      <xdr:colOff>3712369</xdr:colOff>
      <xdr:row>2</xdr:row>
      <xdr:rowOff>45243</xdr:rowOff>
    </xdr:to>
    <xdr:pic>
      <xdr:nvPicPr>
        <xdr:cNvPr id="4" name="Рисунок 2" descr="1d6a9476c50d73224bfd3f02941fca8a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74719" y="345281"/>
          <a:ext cx="153352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244929</xdr:colOff>
      <xdr:row>0</xdr:row>
      <xdr:rowOff>54428</xdr:rowOff>
    </xdr:from>
    <xdr:to>
      <xdr:col>41</xdr:col>
      <xdr:colOff>993239</xdr:colOff>
      <xdr:row>2</xdr:row>
      <xdr:rowOff>2387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110DFE38-67A1-485D-8138-7517DDBA6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825858" y="54428"/>
          <a:ext cx="2816596" cy="54667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70</xdr:row>
      <xdr:rowOff>149681</xdr:rowOff>
    </xdr:from>
    <xdr:to>
      <xdr:col>41</xdr:col>
      <xdr:colOff>967553</xdr:colOff>
      <xdr:row>80</xdr:row>
      <xdr:rowOff>142328</xdr:rowOff>
    </xdr:to>
    <xdr:pic>
      <xdr:nvPicPr>
        <xdr:cNvPr id="3" name="Рисунок 3">
          <a:extLst>
            <a:ext uri="{FF2B5EF4-FFF2-40B4-BE49-F238E27FC236}">
              <a16:creationId xmlns:a16="http://schemas.microsoft.com/office/drawing/2014/main" xmlns="" id="{D7EC0085-04C2-41A8-9B32-DAD11EFEF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1" y="14001752"/>
          <a:ext cx="23977231" cy="1897647"/>
        </a:xfrm>
        <a:prstGeom prst="rect">
          <a:avLst/>
        </a:prstGeom>
      </xdr:spPr>
    </xdr:pic>
    <xdr:clientData/>
  </xdr:twoCellAnchor>
  <xdr:twoCellAnchor editAs="oneCell">
    <xdr:from>
      <xdr:col>0</xdr:col>
      <xdr:colOff>3279320</xdr:colOff>
      <xdr:row>104</xdr:row>
      <xdr:rowOff>68035</xdr:rowOff>
    </xdr:from>
    <xdr:to>
      <xdr:col>38</xdr:col>
      <xdr:colOff>949476</xdr:colOff>
      <xdr:row>123</xdr:row>
      <xdr:rowOff>136071</xdr:rowOff>
    </xdr:to>
    <xdr:pic>
      <xdr:nvPicPr>
        <xdr:cNvPr id="4" name="Рисунок 4">
          <a:extLst>
            <a:ext uri="{FF2B5EF4-FFF2-40B4-BE49-F238E27FC236}">
              <a16:creationId xmlns:a16="http://schemas.microsoft.com/office/drawing/2014/main" xmlns="" id="{C93F1B9D-C200-42AE-88BA-C0B8C7553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279320" y="20642035"/>
          <a:ext cx="17672656" cy="36875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244922</xdr:colOff>
      <xdr:row>0</xdr:row>
      <xdr:rowOff>54428</xdr:rowOff>
    </xdr:from>
    <xdr:to>
      <xdr:col>41</xdr:col>
      <xdr:colOff>993233</xdr:colOff>
      <xdr:row>1</xdr:row>
      <xdr:rowOff>297662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553CAE3D-74BC-4FBE-974C-90B452D0D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335993" y="54428"/>
          <a:ext cx="2816596" cy="5425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312962</xdr:colOff>
      <xdr:row>0</xdr:row>
      <xdr:rowOff>54428</xdr:rowOff>
    </xdr:from>
    <xdr:to>
      <xdr:col>11</xdr:col>
      <xdr:colOff>1006844</xdr:colOff>
      <xdr:row>1</xdr:row>
      <xdr:rowOff>297662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2D190EDD-9647-4F2F-9F33-54FA14586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968605" y="54428"/>
          <a:ext cx="2816596" cy="5425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54422</xdr:colOff>
      <xdr:row>0</xdr:row>
      <xdr:rowOff>40821</xdr:rowOff>
    </xdr:from>
    <xdr:to>
      <xdr:col>11</xdr:col>
      <xdr:colOff>721089</xdr:colOff>
      <xdr:row>0</xdr:row>
      <xdr:rowOff>583412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976D0F87-7F90-42EE-999E-6CED058D8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927529" y="40821"/>
          <a:ext cx="2816596" cy="542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F117"/>
  <sheetViews>
    <sheetView tabSelected="1" view="pageBreakPreview" zoomScale="80" zoomScaleNormal="80" zoomScaleSheetLayoutView="80" workbookViewId="0">
      <selection activeCell="G19" sqref="G19"/>
    </sheetView>
  </sheetViews>
  <sheetFormatPr defaultRowHeight="12.75"/>
  <cols>
    <col min="1" max="1" width="76.42578125" style="232" customWidth="1"/>
    <col min="2" max="2" width="86.7109375" style="232" customWidth="1"/>
    <col min="3" max="4" width="18.140625" style="232" customWidth="1"/>
    <col min="5" max="5" width="37" style="232" customWidth="1"/>
    <col min="6" max="16384" width="9.140625" style="231"/>
  </cols>
  <sheetData>
    <row r="1" spans="1:6" ht="23.25">
      <c r="A1" s="491" t="s">
        <v>1898</v>
      </c>
      <c r="B1" s="491"/>
      <c r="C1" s="491"/>
      <c r="D1" s="491"/>
      <c r="E1" s="491"/>
    </row>
    <row r="2" spans="1:6" ht="23.25">
      <c r="A2" s="491"/>
      <c r="B2" s="491"/>
      <c r="C2" s="491"/>
      <c r="D2" s="491"/>
      <c r="E2" s="491"/>
    </row>
    <row r="4" spans="1:6" ht="18.75">
      <c r="A4" s="492" t="s">
        <v>2057</v>
      </c>
      <c r="B4" s="492"/>
      <c r="C4" s="492"/>
      <c r="D4" s="492"/>
      <c r="E4" s="492"/>
    </row>
    <row r="5" spans="1:6" ht="26.25">
      <c r="E5" s="517" t="s">
        <v>2171</v>
      </c>
    </row>
    <row r="6" spans="1:6" ht="26.25">
      <c r="E6" s="517" t="s">
        <v>2170</v>
      </c>
    </row>
    <row r="7" spans="1:6" ht="13.5" thickBot="1"/>
    <row r="8" spans="1:6" ht="24" thickBot="1">
      <c r="A8" s="488" t="s">
        <v>1900</v>
      </c>
      <c r="B8" s="489"/>
      <c r="C8" s="489"/>
      <c r="D8" s="489"/>
      <c r="E8" s="490"/>
    </row>
    <row r="10" spans="1:6" ht="12" customHeight="1" thickBot="1"/>
    <row r="11" spans="1:6" s="233" customFormat="1" ht="22.5" customHeight="1" thickBot="1">
      <c r="A11" s="257" t="s">
        <v>136</v>
      </c>
      <c r="B11" s="258" t="s">
        <v>135</v>
      </c>
      <c r="C11" s="259"/>
      <c r="D11" s="259"/>
      <c r="E11" s="259"/>
    </row>
    <row r="12" spans="1:6" s="234" customFormat="1" ht="15.75" customHeight="1">
      <c r="A12" s="260" t="s">
        <v>1976</v>
      </c>
      <c r="B12" s="261" t="s">
        <v>1363</v>
      </c>
      <c r="C12" s="276" t="s">
        <v>1899</v>
      </c>
      <c r="D12" s="288" t="s">
        <v>1975</v>
      </c>
      <c r="E12" s="278" t="s">
        <v>1953</v>
      </c>
    </row>
    <row r="13" spans="1:6" s="234" customFormat="1" ht="15.75" customHeight="1">
      <c r="A13" s="263" t="s">
        <v>1976</v>
      </c>
      <c r="B13" s="264" t="s">
        <v>1347</v>
      </c>
      <c r="C13" s="240" t="s">
        <v>1899</v>
      </c>
      <c r="D13" s="289" t="s">
        <v>1975</v>
      </c>
      <c r="E13" s="279" t="s">
        <v>1953</v>
      </c>
    </row>
    <row r="14" spans="1:6" s="236" customFormat="1" ht="15.75">
      <c r="A14" s="263" t="s">
        <v>1976</v>
      </c>
      <c r="B14" s="264" t="s">
        <v>1330</v>
      </c>
      <c r="C14" s="277" t="s">
        <v>1899</v>
      </c>
      <c r="D14" s="290" t="s">
        <v>1975</v>
      </c>
      <c r="E14" s="279" t="s">
        <v>1953</v>
      </c>
      <c r="F14" s="235"/>
    </row>
    <row r="15" spans="1:6" s="234" customFormat="1" ht="15.75" customHeight="1">
      <c r="A15" s="263" t="s">
        <v>1976</v>
      </c>
      <c r="B15" s="264" t="s">
        <v>1144</v>
      </c>
      <c r="C15" s="277" t="s">
        <v>1899</v>
      </c>
      <c r="D15" s="290"/>
      <c r="E15" s="279" t="s">
        <v>1953</v>
      </c>
    </row>
    <row r="16" spans="1:6" s="236" customFormat="1" ht="15.75" customHeight="1">
      <c r="A16" s="263" t="s">
        <v>1996</v>
      </c>
      <c r="B16" s="266" t="s">
        <v>1308</v>
      </c>
      <c r="C16" s="277" t="s">
        <v>1899</v>
      </c>
      <c r="D16" s="290" t="s">
        <v>1975</v>
      </c>
      <c r="E16" s="279" t="s">
        <v>1953</v>
      </c>
      <c r="F16" s="235"/>
    </row>
    <row r="17" spans="1:6" s="234" customFormat="1" ht="15.75" customHeight="1">
      <c r="A17" s="302" t="s">
        <v>1997</v>
      </c>
      <c r="B17" s="303" t="s">
        <v>1300</v>
      </c>
      <c r="C17" s="304" t="s">
        <v>1899</v>
      </c>
      <c r="D17" s="305" t="s">
        <v>1975</v>
      </c>
      <c r="E17" s="306" t="s">
        <v>1953</v>
      </c>
    </row>
    <row r="18" spans="1:6" s="234" customFormat="1" ht="15.75">
      <c r="A18" s="297" t="s">
        <v>1977</v>
      </c>
      <c r="B18" s="298" t="s">
        <v>1280</v>
      </c>
      <c r="C18" s="299" t="s">
        <v>1899</v>
      </c>
      <c r="D18" s="300" t="s">
        <v>1975</v>
      </c>
      <c r="E18" s="301" t="s">
        <v>1953</v>
      </c>
    </row>
    <row r="19" spans="1:6" s="236" customFormat="1" ht="15.75" customHeight="1">
      <c r="A19" s="263" t="s">
        <v>1977</v>
      </c>
      <c r="B19" s="264" t="s">
        <v>1273</v>
      </c>
      <c r="C19" s="277" t="s">
        <v>1899</v>
      </c>
      <c r="D19" s="290" t="s">
        <v>1975</v>
      </c>
      <c r="E19" s="279" t="s">
        <v>1953</v>
      </c>
      <c r="F19" s="235"/>
    </row>
    <row r="20" spans="1:6" s="234" customFormat="1" ht="15.75" customHeight="1">
      <c r="A20" s="263" t="s">
        <v>1977</v>
      </c>
      <c r="B20" s="264" t="s">
        <v>1262</v>
      </c>
      <c r="C20" s="277" t="s">
        <v>1899</v>
      </c>
      <c r="D20" s="290"/>
      <c r="E20" s="279" t="s">
        <v>1953</v>
      </c>
    </row>
    <row r="21" spans="1:6" s="234" customFormat="1" ht="15.75" customHeight="1">
      <c r="A21" s="263" t="s">
        <v>1977</v>
      </c>
      <c r="B21" s="264" t="s">
        <v>1255</v>
      </c>
      <c r="C21" s="239" t="s">
        <v>1899</v>
      </c>
      <c r="D21" s="291"/>
      <c r="E21" s="279" t="s">
        <v>1953</v>
      </c>
    </row>
    <row r="22" spans="1:6" s="236" customFormat="1" ht="15.75" customHeight="1">
      <c r="A22" s="263" t="s">
        <v>1977</v>
      </c>
      <c r="B22" s="264" t="s">
        <v>1223</v>
      </c>
      <c r="C22" s="277" t="s">
        <v>1899</v>
      </c>
      <c r="D22" s="290" t="s">
        <v>1975</v>
      </c>
      <c r="E22" s="279" t="s">
        <v>1953</v>
      </c>
      <c r="F22" s="235"/>
    </row>
    <row r="23" spans="1:6" s="236" customFormat="1" ht="15.75" customHeight="1" thickBot="1">
      <c r="A23" s="263" t="s">
        <v>1977</v>
      </c>
      <c r="B23" s="264" t="s">
        <v>1199</v>
      </c>
      <c r="C23" s="240" t="s">
        <v>1899</v>
      </c>
      <c r="D23" s="289"/>
      <c r="E23" s="279" t="s">
        <v>1953</v>
      </c>
      <c r="F23" s="235"/>
    </row>
    <row r="24" spans="1:6" s="234" customFormat="1" ht="15.75" customHeight="1">
      <c r="A24" s="260" t="s">
        <v>894</v>
      </c>
      <c r="B24" s="261" t="s">
        <v>1107</v>
      </c>
      <c r="C24" s="238" t="s">
        <v>1899</v>
      </c>
      <c r="D24" s="292"/>
      <c r="E24" s="278" t="s">
        <v>1953</v>
      </c>
    </row>
    <row r="25" spans="1:6" s="236" customFormat="1" ht="15.75" customHeight="1">
      <c r="A25" s="263" t="s">
        <v>894</v>
      </c>
      <c r="B25" s="264" t="s">
        <v>1072</v>
      </c>
      <c r="C25" s="239" t="s">
        <v>1899</v>
      </c>
      <c r="D25" s="291"/>
      <c r="E25" s="279" t="s">
        <v>1953</v>
      </c>
      <c r="F25" s="235"/>
    </row>
    <row r="26" spans="1:6" s="236" customFormat="1" ht="15.75" customHeight="1">
      <c r="A26" s="263" t="s">
        <v>894</v>
      </c>
      <c r="B26" s="264" t="s">
        <v>907</v>
      </c>
      <c r="C26" s="239" t="s">
        <v>1899</v>
      </c>
      <c r="D26" s="291"/>
      <c r="E26" s="279" t="s">
        <v>1953</v>
      </c>
      <c r="F26" s="235"/>
    </row>
    <row r="27" spans="1:6" s="236" customFormat="1" ht="15.75" customHeight="1">
      <c r="A27" s="263" t="s">
        <v>894</v>
      </c>
      <c r="B27" s="264" t="s">
        <v>903</v>
      </c>
      <c r="C27" s="239" t="s">
        <v>1899</v>
      </c>
      <c r="D27" s="291"/>
      <c r="E27" s="279" t="s">
        <v>1953</v>
      </c>
      <c r="F27" s="235"/>
    </row>
    <row r="28" spans="1:6" s="234" customFormat="1" ht="15.75" customHeight="1">
      <c r="A28" s="263" t="s">
        <v>894</v>
      </c>
      <c r="B28" s="264" t="s">
        <v>1025</v>
      </c>
      <c r="C28" s="239" t="s">
        <v>1899</v>
      </c>
      <c r="D28" s="291"/>
      <c r="E28" s="279" t="s">
        <v>1953</v>
      </c>
    </row>
    <row r="29" spans="1:6" s="234" customFormat="1" ht="15.75" customHeight="1">
      <c r="A29" s="263" t="s">
        <v>894</v>
      </c>
      <c r="B29" s="264" t="s">
        <v>986</v>
      </c>
      <c r="C29" s="239" t="s">
        <v>1899</v>
      </c>
      <c r="D29" s="291"/>
      <c r="E29" s="279" t="s">
        <v>1953</v>
      </c>
    </row>
    <row r="30" spans="1:6" s="236" customFormat="1" ht="15.75" customHeight="1">
      <c r="A30" s="263" t="s">
        <v>894</v>
      </c>
      <c r="B30" s="264" t="s">
        <v>950</v>
      </c>
      <c r="C30" s="239" t="s">
        <v>1899</v>
      </c>
      <c r="D30" s="291"/>
      <c r="E30" s="279" t="s">
        <v>1953</v>
      </c>
      <c r="F30" s="235"/>
    </row>
    <row r="31" spans="1:6" s="236" customFormat="1" ht="15.75" customHeight="1">
      <c r="A31" s="263" t="s">
        <v>894</v>
      </c>
      <c r="B31" s="264" t="s">
        <v>912</v>
      </c>
      <c r="C31" s="239" t="s">
        <v>1899</v>
      </c>
      <c r="D31" s="291"/>
      <c r="E31" s="279" t="s">
        <v>1953</v>
      </c>
      <c r="F31" s="235"/>
    </row>
    <row r="32" spans="1:6" s="234" customFormat="1" ht="15.75" customHeight="1">
      <c r="A32" s="263" t="s">
        <v>894</v>
      </c>
      <c r="B32" s="264" t="s">
        <v>898</v>
      </c>
      <c r="C32" s="239" t="s">
        <v>1899</v>
      </c>
      <c r="D32" s="291"/>
      <c r="E32" s="279" t="s">
        <v>1953</v>
      </c>
    </row>
    <row r="33" spans="1:6" s="234" customFormat="1" ht="15.75" customHeight="1" thickBot="1">
      <c r="A33" s="267" t="s">
        <v>894</v>
      </c>
      <c r="B33" s="268" t="s">
        <v>893</v>
      </c>
      <c r="C33" s="275" t="s">
        <v>1899</v>
      </c>
      <c r="D33" s="293"/>
      <c r="E33" s="280" t="s">
        <v>1953</v>
      </c>
    </row>
    <row r="34" spans="1:6" s="236" customFormat="1" ht="15.75" customHeight="1">
      <c r="A34" s="260" t="s">
        <v>546</v>
      </c>
      <c r="B34" s="261" t="s">
        <v>837</v>
      </c>
      <c r="C34" s="238" t="s">
        <v>1899</v>
      </c>
      <c r="D34" s="292"/>
      <c r="E34" s="278" t="s">
        <v>1953</v>
      </c>
      <c r="F34" s="235"/>
    </row>
    <row r="35" spans="1:6" s="234" customFormat="1" ht="15.75" customHeight="1">
      <c r="A35" s="263" t="s">
        <v>546</v>
      </c>
      <c r="B35" s="264" t="s">
        <v>765</v>
      </c>
      <c r="C35" s="239" t="s">
        <v>1899</v>
      </c>
      <c r="D35" s="291"/>
      <c r="E35" s="279" t="s">
        <v>1953</v>
      </c>
    </row>
    <row r="36" spans="1:6" s="236" customFormat="1" ht="15.75" customHeight="1">
      <c r="A36" s="263" t="s">
        <v>546</v>
      </c>
      <c r="B36" s="264" t="s">
        <v>675</v>
      </c>
      <c r="C36" s="239" t="s">
        <v>1899</v>
      </c>
      <c r="D36" s="291"/>
      <c r="E36" s="279" t="s">
        <v>1953</v>
      </c>
      <c r="F36" s="235"/>
    </row>
    <row r="37" spans="1:6" s="234" customFormat="1" ht="15.75" customHeight="1">
      <c r="A37" s="263" t="s">
        <v>546</v>
      </c>
      <c r="B37" s="264" t="s">
        <v>577</v>
      </c>
      <c r="C37" s="239" t="s">
        <v>1899</v>
      </c>
      <c r="D37" s="291"/>
      <c r="E37" s="279" t="s">
        <v>1953</v>
      </c>
    </row>
    <row r="38" spans="1:6" s="236" customFormat="1" ht="15.75" customHeight="1">
      <c r="A38" s="263" t="s">
        <v>546</v>
      </c>
      <c r="B38" s="264" t="s">
        <v>563</v>
      </c>
      <c r="C38" s="240" t="s">
        <v>1899</v>
      </c>
      <c r="D38" s="289" t="s">
        <v>1975</v>
      </c>
      <c r="E38" s="279" t="s">
        <v>1953</v>
      </c>
      <c r="F38" s="235"/>
    </row>
    <row r="39" spans="1:6" s="236" customFormat="1" ht="15.75" customHeight="1">
      <c r="A39" s="263" t="s">
        <v>546</v>
      </c>
      <c r="B39" s="264" t="s">
        <v>554</v>
      </c>
      <c r="C39" s="239" t="s">
        <v>1899</v>
      </c>
      <c r="D39" s="291"/>
      <c r="E39" s="279" t="s">
        <v>1953</v>
      </c>
      <c r="F39" s="235"/>
    </row>
    <row r="40" spans="1:6" s="236" customFormat="1" ht="15.75" customHeight="1" thickBot="1">
      <c r="A40" s="263" t="s">
        <v>546</v>
      </c>
      <c r="B40" s="264" t="s">
        <v>545</v>
      </c>
      <c r="C40" s="239" t="s">
        <v>1899</v>
      </c>
      <c r="D40" s="291"/>
      <c r="E40" s="279" t="s">
        <v>1953</v>
      </c>
      <c r="F40" s="235"/>
    </row>
    <row r="41" spans="1:6" s="234" customFormat="1" ht="15.75" customHeight="1">
      <c r="A41" s="260" t="s">
        <v>247</v>
      </c>
      <c r="B41" s="261" t="s">
        <v>516</v>
      </c>
      <c r="C41" s="238" t="s">
        <v>1899</v>
      </c>
      <c r="D41" s="292"/>
      <c r="E41" s="278" t="s">
        <v>1953</v>
      </c>
      <c r="F41" s="237"/>
    </row>
    <row r="42" spans="1:6" s="236" customFormat="1" ht="15.75" customHeight="1">
      <c r="A42" s="263" t="s">
        <v>247</v>
      </c>
      <c r="B42" s="264" t="s">
        <v>482</v>
      </c>
      <c r="C42" s="239" t="s">
        <v>1899</v>
      </c>
      <c r="D42" s="291"/>
      <c r="E42" s="279" t="s">
        <v>1953</v>
      </c>
      <c r="F42" s="235"/>
    </row>
    <row r="43" spans="1:6" s="234" customFormat="1" ht="15.75" customHeight="1">
      <c r="A43" s="263" t="s">
        <v>247</v>
      </c>
      <c r="B43" s="264" t="s">
        <v>456</v>
      </c>
      <c r="C43" s="239" t="s">
        <v>1899</v>
      </c>
      <c r="D43" s="291"/>
      <c r="E43" s="279" t="s">
        <v>1953</v>
      </c>
    </row>
    <row r="44" spans="1:6" s="234" customFormat="1" ht="15.75" customHeight="1">
      <c r="A44" s="263" t="s">
        <v>247</v>
      </c>
      <c r="B44" s="264" t="s">
        <v>436</v>
      </c>
      <c r="C44" s="239" t="s">
        <v>1899</v>
      </c>
      <c r="D44" s="291"/>
      <c r="E44" s="279" t="s">
        <v>1953</v>
      </c>
    </row>
    <row r="45" spans="1:6" s="234" customFormat="1" ht="15.75" customHeight="1">
      <c r="A45" s="263" t="s">
        <v>247</v>
      </c>
      <c r="B45" s="264" t="s">
        <v>400</v>
      </c>
      <c r="C45" s="239" t="s">
        <v>1899</v>
      </c>
      <c r="D45" s="291"/>
      <c r="E45" s="279" t="s">
        <v>1953</v>
      </c>
    </row>
    <row r="46" spans="1:6" s="234" customFormat="1" ht="15.75" customHeight="1">
      <c r="A46" s="263" t="s">
        <v>247</v>
      </c>
      <c r="B46" s="264" t="s">
        <v>341</v>
      </c>
      <c r="C46" s="239" t="s">
        <v>1899</v>
      </c>
      <c r="D46" s="291"/>
      <c r="E46" s="279" t="s">
        <v>1953</v>
      </c>
    </row>
    <row r="47" spans="1:6" s="234" customFormat="1" ht="15.75" customHeight="1">
      <c r="A47" s="263" t="s">
        <v>247</v>
      </c>
      <c r="B47" s="264" t="s">
        <v>275</v>
      </c>
      <c r="C47" s="239" t="s">
        <v>1899</v>
      </c>
      <c r="D47" s="291"/>
      <c r="E47" s="279" t="s">
        <v>1953</v>
      </c>
    </row>
    <row r="48" spans="1:6" ht="15.75">
      <c r="A48" s="263" t="s">
        <v>247</v>
      </c>
      <c r="B48" s="264" t="s">
        <v>261</v>
      </c>
      <c r="C48" s="239" t="s">
        <v>1899</v>
      </c>
      <c r="D48" s="291"/>
      <c r="E48" s="279" t="s">
        <v>1953</v>
      </c>
    </row>
    <row r="49" spans="1:5" ht="15.75">
      <c r="A49" s="263" t="s">
        <v>247</v>
      </c>
      <c r="B49" s="264" t="s">
        <v>254</v>
      </c>
      <c r="C49" s="239" t="s">
        <v>1899</v>
      </c>
      <c r="D49" s="291"/>
      <c r="E49" s="279" t="s">
        <v>1953</v>
      </c>
    </row>
    <row r="50" spans="1:5" ht="16.5" thickBot="1">
      <c r="A50" s="263" t="s">
        <v>247</v>
      </c>
      <c r="B50" s="264" t="s">
        <v>246</v>
      </c>
      <c r="C50" s="239" t="s">
        <v>1899</v>
      </c>
      <c r="D50" s="291"/>
      <c r="E50" s="279" t="s">
        <v>1953</v>
      </c>
    </row>
    <row r="51" spans="1:5" ht="15.75">
      <c r="A51" s="260" t="s">
        <v>148</v>
      </c>
      <c r="B51" s="261" t="s">
        <v>235</v>
      </c>
      <c r="C51" s="238" t="s">
        <v>1899</v>
      </c>
      <c r="D51" s="292"/>
      <c r="E51" s="278" t="s">
        <v>1953</v>
      </c>
    </row>
    <row r="52" spans="1:5" ht="15.75">
      <c r="A52" s="263" t="s">
        <v>148</v>
      </c>
      <c r="B52" s="264" t="s">
        <v>231</v>
      </c>
      <c r="C52" s="239" t="s">
        <v>1899</v>
      </c>
      <c r="D52" s="291"/>
      <c r="E52" s="279" t="s">
        <v>1953</v>
      </c>
    </row>
    <row r="53" spans="1:5" ht="15.75">
      <c r="A53" s="263" t="s">
        <v>148</v>
      </c>
      <c r="B53" s="264" t="s">
        <v>227</v>
      </c>
      <c r="C53" s="239" t="s">
        <v>1899</v>
      </c>
      <c r="D53" s="291"/>
      <c r="E53" s="279" t="s">
        <v>1953</v>
      </c>
    </row>
    <row r="54" spans="1:5" ht="15.75">
      <c r="A54" s="263" t="s">
        <v>148</v>
      </c>
      <c r="B54" s="264" t="s">
        <v>207</v>
      </c>
      <c r="C54" s="239" t="s">
        <v>1899</v>
      </c>
      <c r="D54" s="291"/>
      <c r="E54" s="279" t="s">
        <v>1953</v>
      </c>
    </row>
    <row r="55" spans="1:5" ht="15.75">
      <c r="A55" s="263" t="s">
        <v>148</v>
      </c>
      <c r="B55" s="264" t="s">
        <v>178</v>
      </c>
      <c r="C55" s="239" t="s">
        <v>1899</v>
      </c>
      <c r="D55" s="291"/>
      <c r="E55" s="279" t="s">
        <v>1953</v>
      </c>
    </row>
    <row r="56" spans="1:5" ht="16.5" thickBot="1">
      <c r="A56" s="263" t="s">
        <v>148</v>
      </c>
      <c r="B56" s="264" t="s">
        <v>147</v>
      </c>
      <c r="C56" s="239" t="s">
        <v>1899</v>
      </c>
      <c r="D56" s="291"/>
      <c r="E56" s="279" t="s">
        <v>1953</v>
      </c>
    </row>
    <row r="57" spans="1:5" ht="15.75">
      <c r="A57" s="260" t="s">
        <v>10</v>
      </c>
      <c r="B57" s="261" t="s">
        <v>80</v>
      </c>
      <c r="C57" s="238" t="s">
        <v>1899</v>
      </c>
      <c r="D57" s="292"/>
      <c r="E57" s="262"/>
    </row>
    <row r="58" spans="1:5" ht="15.75">
      <c r="A58" s="263" t="s">
        <v>10</v>
      </c>
      <c r="B58" s="264" t="s">
        <v>61</v>
      </c>
      <c r="C58" s="239" t="s">
        <v>1899</v>
      </c>
      <c r="D58" s="291"/>
      <c r="E58" s="265"/>
    </row>
    <row r="59" spans="1:5" ht="15.75">
      <c r="A59" s="263" t="s">
        <v>10</v>
      </c>
      <c r="B59" s="264" t="s">
        <v>46</v>
      </c>
      <c r="C59" s="239" t="s">
        <v>1899</v>
      </c>
      <c r="D59" s="291"/>
      <c r="E59" s="265"/>
    </row>
    <row r="60" spans="1:5" ht="15.75">
      <c r="A60" s="263" t="s">
        <v>10</v>
      </c>
      <c r="B60" s="264" t="s">
        <v>32</v>
      </c>
      <c r="C60" s="239" t="s">
        <v>1899</v>
      </c>
      <c r="D60" s="291"/>
      <c r="E60" s="265"/>
    </row>
    <row r="61" spans="1:5" ht="15.75">
      <c r="A61" s="263" t="s">
        <v>10</v>
      </c>
      <c r="B61" s="264" t="s">
        <v>21</v>
      </c>
      <c r="C61" s="239" t="s">
        <v>1899</v>
      </c>
      <c r="D61" s="291"/>
      <c r="E61" s="265"/>
    </row>
    <row r="62" spans="1:5" ht="16.5" thickBot="1">
      <c r="A62" s="267" t="s">
        <v>10</v>
      </c>
      <c r="B62" s="268" t="s">
        <v>9</v>
      </c>
      <c r="C62" s="275" t="s">
        <v>1899</v>
      </c>
      <c r="D62" s="293"/>
      <c r="E62" s="269"/>
    </row>
    <row r="63" spans="1:5" ht="15.75">
      <c r="A63" s="270"/>
      <c r="B63" s="270"/>
      <c r="C63" s="270"/>
      <c r="D63" s="270"/>
      <c r="E63" s="270"/>
    </row>
    <row r="64" spans="1:5" ht="15.75">
      <c r="A64" s="270"/>
      <c r="B64" s="270"/>
      <c r="C64" s="270"/>
      <c r="D64" s="270"/>
      <c r="E64" s="270"/>
    </row>
    <row r="65" spans="1:6" ht="16.5" thickBot="1">
      <c r="A65" s="270"/>
      <c r="B65" s="270"/>
      <c r="C65" s="270"/>
      <c r="D65" s="270"/>
      <c r="E65" s="270"/>
    </row>
    <row r="66" spans="1:6" ht="24" thickBot="1">
      <c r="A66" s="488" t="s">
        <v>1901</v>
      </c>
      <c r="B66" s="489"/>
      <c r="C66" s="489"/>
      <c r="D66" s="489"/>
      <c r="E66" s="490"/>
    </row>
    <row r="67" spans="1:6" ht="15.75">
      <c r="A67" s="270"/>
      <c r="B67" s="270"/>
      <c r="C67" s="270"/>
      <c r="D67" s="270"/>
      <c r="E67" s="270"/>
    </row>
    <row r="68" spans="1:6" ht="12" customHeight="1" thickBot="1">
      <c r="A68" s="270"/>
      <c r="B68" s="270"/>
      <c r="C68" s="270"/>
      <c r="D68" s="270"/>
      <c r="E68" s="270"/>
    </row>
    <row r="69" spans="1:6" s="233" customFormat="1" ht="22.5" customHeight="1" thickBot="1">
      <c r="A69" s="271" t="s">
        <v>136</v>
      </c>
      <c r="B69" s="272" t="s">
        <v>135</v>
      </c>
      <c r="C69" s="259"/>
      <c r="D69" s="259"/>
      <c r="E69" s="259"/>
    </row>
    <row r="70" spans="1:6" s="234" customFormat="1" ht="15.75" customHeight="1">
      <c r="A70" s="260" t="s">
        <v>1979</v>
      </c>
      <c r="B70" s="261" t="s">
        <v>1879</v>
      </c>
      <c r="C70" s="238" t="s">
        <v>1899</v>
      </c>
      <c r="D70" s="294" t="s">
        <v>1975</v>
      </c>
      <c r="E70" s="259"/>
    </row>
    <row r="71" spans="1:6" s="234" customFormat="1" ht="15.75" customHeight="1">
      <c r="A71" s="263" t="s">
        <v>1979</v>
      </c>
      <c r="B71" s="264" t="s">
        <v>1873</v>
      </c>
      <c r="C71" s="239" t="s">
        <v>1899</v>
      </c>
      <c r="D71" s="295" t="s">
        <v>1975</v>
      </c>
      <c r="E71" s="259"/>
    </row>
    <row r="72" spans="1:6" s="236" customFormat="1" ht="15.75">
      <c r="A72" s="302" t="s">
        <v>1979</v>
      </c>
      <c r="B72" s="303" t="s">
        <v>1902</v>
      </c>
      <c r="C72" s="304" t="s">
        <v>1899</v>
      </c>
      <c r="D72" s="448" t="s">
        <v>1975</v>
      </c>
      <c r="E72" s="259"/>
      <c r="F72" s="235"/>
    </row>
    <row r="73" spans="1:6" s="236" customFormat="1" ht="15.75" customHeight="1" thickBot="1">
      <c r="A73" s="444" t="s">
        <v>1980</v>
      </c>
      <c r="B73" s="445" t="s">
        <v>1866</v>
      </c>
      <c r="C73" s="446" t="s">
        <v>1899</v>
      </c>
      <c r="D73" s="447" t="s">
        <v>1975</v>
      </c>
      <c r="E73" s="259"/>
      <c r="F73" s="235"/>
    </row>
    <row r="74" spans="1:6" s="234" customFormat="1" ht="15.75" customHeight="1">
      <c r="A74" s="260" t="s">
        <v>1779</v>
      </c>
      <c r="B74" s="261" t="s">
        <v>1845</v>
      </c>
      <c r="C74" s="238" t="s">
        <v>1899</v>
      </c>
      <c r="D74" s="294"/>
      <c r="E74" s="259"/>
    </row>
    <row r="75" spans="1:6" s="234" customFormat="1" ht="15.75">
      <c r="A75" s="263" t="s">
        <v>1779</v>
      </c>
      <c r="B75" s="264" t="s">
        <v>1824</v>
      </c>
      <c r="C75" s="239" t="s">
        <v>1899</v>
      </c>
      <c r="D75" s="295"/>
      <c r="E75" s="259"/>
    </row>
    <row r="76" spans="1:6" s="236" customFormat="1" ht="15.75" customHeight="1">
      <c r="A76" s="263" t="s">
        <v>1779</v>
      </c>
      <c r="B76" s="264" t="s">
        <v>1807</v>
      </c>
      <c r="C76" s="239" t="s">
        <v>1899</v>
      </c>
      <c r="D76" s="295"/>
      <c r="E76" s="259"/>
      <c r="F76" s="235"/>
    </row>
    <row r="77" spans="1:6" s="234" customFormat="1" ht="15.75" customHeight="1">
      <c r="A77" s="263" t="s">
        <v>1779</v>
      </c>
      <c r="B77" s="264" t="s">
        <v>1790</v>
      </c>
      <c r="C77" s="239" t="s">
        <v>1899</v>
      </c>
      <c r="D77" s="295"/>
      <c r="E77" s="259"/>
    </row>
    <row r="78" spans="1:6" s="234" customFormat="1" ht="15.75" customHeight="1" thickBot="1">
      <c r="A78" s="263" t="s">
        <v>1779</v>
      </c>
      <c r="B78" s="264" t="s">
        <v>1778</v>
      </c>
      <c r="C78" s="275" t="s">
        <v>1899</v>
      </c>
      <c r="D78" s="296"/>
      <c r="E78" s="259"/>
    </row>
    <row r="79" spans="1:6" s="236" customFormat="1" ht="15.75" customHeight="1">
      <c r="A79" s="260" t="s">
        <v>1607</v>
      </c>
      <c r="B79" s="261" t="s">
        <v>1773</v>
      </c>
      <c r="C79" s="238" t="s">
        <v>1899</v>
      </c>
      <c r="D79" s="294"/>
      <c r="E79" s="259"/>
      <c r="F79" s="235"/>
    </row>
    <row r="80" spans="1:6" s="236" customFormat="1" ht="15.75" customHeight="1">
      <c r="A80" s="263" t="s">
        <v>1607</v>
      </c>
      <c r="B80" s="264" t="s">
        <v>1768</v>
      </c>
      <c r="C80" s="239" t="s">
        <v>1899</v>
      </c>
      <c r="D80" s="295"/>
      <c r="E80" s="259"/>
      <c r="F80" s="235"/>
    </row>
    <row r="81" spans="1:6" s="234" customFormat="1" ht="15.75" customHeight="1">
      <c r="A81" s="263" t="s">
        <v>1607</v>
      </c>
      <c r="B81" s="264" t="s">
        <v>1760</v>
      </c>
      <c r="C81" s="239" t="s">
        <v>1899</v>
      </c>
      <c r="D81" s="295"/>
      <c r="E81" s="259"/>
    </row>
    <row r="82" spans="1:6" s="234" customFormat="1" ht="15.75" customHeight="1">
      <c r="A82" s="263" t="s">
        <v>1607</v>
      </c>
      <c r="B82" s="264" t="s">
        <v>1755</v>
      </c>
      <c r="C82" s="239" t="s">
        <v>1899</v>
      </c>
      <c r="D82" s="295"/>
      <c r="E82" s="259"/>
    </row>
    <row r="83" spans="1:6" s="236" customFormat="1" ht="15.75" customHeight="1">
      <c r="A83" s="263" t="s">
        <v>1607</v>
      </c>
      <c r="B83" s="264" t="s">
        <v>1739</v>
      </c>
      <c r="C83" s="239" t="s">
        <v>1899</v>
      </c>
      <c r="D83" s="295"/>
      <c r="E83" s="259"/>
      <c r="F83" s="235"/>
    </row>
    <row r="84" spans="1:6" s="236" customFormat="1" ht="15.75" customHeight="1">
      <c r="A84" s="263" t="s">
        <v>1607</v>
      </c>
      <c r="B84" s="264" t="s">
        <v>1725</v>
      </c>
      <c r="C84" s="239" t="s">
        <v>1899</v>
      </c>
      <c r="D84" s="295"/>
      <c r="E84" s="259"/>
      <c r="F84" s="235"/>
    </row>
    <row r="85" spans="1:6" s="236" customFormat="1" ht="15.75" customHeight="1">
      <c r="A85" s="263" t="s">
        <v>1607</v>
      </c>
      <c r="B85" s="264" t="s">
        <v>1690</v>
      </c>
      <c r="C85" s="239" t="s">
        <v>1899</v>
      </c>
      <c r="D85" s="295"/>
      <c r="E85" s="259"/>
      <c r="F85" s="235"/>
    </row>
    <row r="86" spans="1:6" s="234" customFormat="1" ht="15.75" customHeight="1">
      <c r="A86" s="263" t="s">
        <v>1607</v>
      </c>
      <c r="B86" s="264" t="s">
        <v>1686</v>
      </c>
      <c r="C86" s="239" t="s">
        <v>1899</v>
      </c>
      <c r="D86" s="295"/>
      <c r="E86" s="259"/>
    </row>
    <row r="87" spans="1:6" s="234" customFormat="1" ht="15.75" customHeight="1">
      <c r="A87" s="263" t="s">
        <v>1607</v>
      </c>
      <c r="B87" s="264" t="s">
        <v>1666</v>
      </c>
      <c r="C87" s="239" t="s">
        <v>1899</v>
      </c>
      <c r="D87" s="295"/>
      <c r="E87" s="259"/>
    </row>
    <row r="88" spans="1:6" s="236" customFormat="1" ht="15.75" customHeight="1">
      <c r="A88" s="263" t="s">
        <v>1607</v>
      </c>
      <c r="B88" s="264" t="s">
        <v>1647</v>
      </c>
      <c r="C88" s="239" t="s">
        <v>1899</v>
      </c>
      <c r="D88" s="295"/>
      <c r="E88" s="259"/>
      <c r="F88" s="235"/>
    </row>
    <row r="89" spans="1:6" s="236" customFormat="1" ht="15.75" customHeight="1">
      <c r="A89" s="263" t="s">
        <v>1607</v>
      </c>
      <c r="B89" s="264" t="s">
        <v>2157</v>
      </c>
      <c r="C89" s="239" t="s">
        <v>1899</v>
      </c>
      <c r="D89" s="295"/>
      <c r="E89" s="259"/>
      <c r="F89" s="235"/>
    </row>
    <row r="90" spans="1:6" s="236" customFormat="1" ht="15.75" customHeight="1">
      <c r="A90" s="263" t="s">
        <v>1607</v>
      </c>
      <c r="B90" s="264" t="s">
        <v>1626</v>
      </c>
      <c r="C90" s="239" t="s">
        <v>1899</v>
      </c>
      <c r="D90" s="295"/>
      <c r="E90" s="259"/>
      <c r="F90" s="235"/>
    </row>
    <row r="91" spans="1:6" s="234" customFormat="1" ht="15.75" customHeight="1">
      <c r="A91" s="263" t="s">
        <v>1607</v>
      </c>
      <c r="B91" s="264" t="s">
        <v>1623</v>
      </c>
      <c r="C91" s="239" t="s">
        <v>1899</v>
      </c>
      <c r="D91" s="295"/>
      <c r="E91" s="259"/>
    </row>
    <row r="92" spans="1:6" s="234" customFormat="1" ht="15.75" customHeight="1">
      <c r="A92" s="263" t="s">
        <v>1607</v>
      </c>
      <c r="B92" s="264" t="s">
        <v>1615</v>
      </c>
      <c r="C92" s="239" t="s">
        <v>1899</v>
      </c>
      <c r="D92" s="295"/>
      <c r="E92" s="259"/>
    </row>
    <row r="93" spans="1:6" s="236" customFormat="1" ht="15.75" customHeight="1">
      <c r="A93" s="263" t="s">
        <v>1607</v>
      </c>
      <c r="B93" s="264" t="s">
        <v>1613</v>
      </c>
      <c r="C93" s="239" t="s">
        <v>1899</v>
      </c>
      <c r="D93" s="295"/>
      <c r="E93" s="259"/>
      <c r="F93" s="235"/>
    </row>
    <row r="94" spans="1:6" s="234" customFormat="1" ht="15.75" customHeight="1">
      <c r="A94" s="263" t="s">
        <v>1607</v>
      </c>
      <c r="B94" s="264" t="s">
        <v>1608</v>
      </c>
      <c r="C94" s="239" t="s">
        <v>1899</v>
      </c>
      <c r="D94" s="295"/>
      <c r="E94" s="259"/>
    </row>
    <row r="95" spans="1:6" s="236" customFormat="1" ht="15.75" customHeight="1" thickBot="1">
      <c r="A95" s="484" t="s">
        <v>1607</v>
      </c>
      <c r="B95" s="485" t="s">
        <v>1606</v>
      </c>
      <c r="C95" s="486" t="s">
        <v>1899</v>
      </c>
      <c r="D95" s="487"/>
      <c r="E95" s="259"/>
      <c r="F95" s="235"/>
    </row>
    <row r="96" spans="1:6" s="236" customFormat="1" ht="15.75" customHeight="1">
      <c r="A96" s="260" t="s">
        <v>1424</v>
      </c>
      <c r="B96" s="261" t="s">
        <v>1596</v>
      </c>
      <c r="C96" s="238" t="s">
        <v>1899</v>
      </c>
      <c r="D96" s="294"/>
      <c r="E96" s="259"/>
      <c r="F96" s="235"/>
    </row>
    <row r="97" spans="1:6" s="236" customFormat="1" ht="15.75" customHeight="1">
      <c r="A97" s="263" t="s">
        <v>1424</v>
      </c>
      <c r="B97" s="264" t="s">
        <v>1589</v>
      </c>
      <c r="C97" s="239" t="s">
        <v>1899</v>
      </c>
      <c r="D97" s="295"/>
      <c r="E97" s="259"/>
      <c r="F97" s="235"/>
    </row>
    <row r="98" spans="1:6" s="236" customFormat="1" ht="15.75" customHeight="1">
      <c r="A98" s="263" t="s">
        <v>1424</v>
      </c>
      <c r="B98" s="264" t="s">
        <v>1586</v>
      </c>
      <c r="C98" s="239" t="s">
        <v>1899</v>
      </c>
      <c r="D98" s="295"/>
      <c r="E98" s="259"/>
      <c r="F98" s="235"/>
    </row>
    <row r="99" spans="1:6" s="234" customFormat="1" ht="15.75" customHeight="1">
      <c r="A99" s="263" t="s">
        <v>1424</v>
      </c>
      <c r="B99" s="264" t="s">
        <v>1556</v>
      </c>
      <c r="C99" s="239" t="s">
        <v>1899</v>
      </c>
      <c r="D99" s="295"/>
      <c r="E99" s="259"/>
      <c r="F99" s="237"/>
    </row>
    <row r="100" spans="1:6" s="236" customFormat="1" ht="15.75" customHeight="1">
      <c r="A100" s="263" t="s">
        <v>1424</v>
      </c>
      <c r="B100" s="264" t="s">
        <v>1529</v>
      </c>
      <c r="C100" s="239" t="s">
        <v>1899</v>
      </c>
      <c r="D100" s="295"/>
      <c r="E100" s="259"/>
      <c r="F100" s="235"/>
    </row>
    <row r="101" spans="1:6" s="234" customFormat="1" ht="15.75" customHeight="1">
      <c r="A101" s="263" t="s">
        <v>1424</v>
      </c>
      <c r="B101" s="264" t="s">
        <v>1514</v>
      </c>
      <c r="C101" s="239" t="s">
        <v>1899</v>
      </c>
      <c r="D101" s="295"/>
      <c r="E101" s="259"/>
    </row>
    <row r="102" spans="1:6" s="234" customFormat="1" ht="15.75" customHeight="1">
      <c r="A102" s="263" t="s">
        <v>1424</v>
      </c>
      <c r="B102" s="264" t="s">
        <v>1501</v>
      </c>
      <c r="C102" s="239" t="s">
        <v>1899</v>
      </c>
      <c r="D102" s="295"/>
      <c r="E102" s="259"/>
    </row>
    <row r="103" spans="1:6" s="234" customFormat="1" ht="15.75" customHeight="1">
      <c r="A103" s="263" t="s">
        <v>1424</v>
      </c>
      <c r="B103" s="264" t="s">
        <v>1492</v>
      </c>
      <c r="C103" s="239" t="s">
        <v>1899</v>
      </c>
      <c r="D103" s="295"/>
      <c r="E103" s="259"/>
    </row>
    <row r="104" spans="1:6" s="234" customFormat="1" ht="15.75" customHeight="1">
      <c r="A104" s="263" t="s">
        <v>1424</v>
      </c>
      <c r="B104" s="264" t="s">
        <v>1485</v>
      </c>
      <c r="C104" s="239" t="s">
        <v>1899</v>
      </c>
      <c r="D104" s="295"/>
      <c r="E104" s="259"/>
    </row>
    <row r="105" spans="1:6" s="234" customFormat="1" ht="15.75" customHeight="1">
      <c r="A105" s="263" t="s">
        <v>1424</v>
      </c>
      <c r="B105" s="264" t="s">
        <v>1480</v>
      </c>
      <c r="C105" s="239" t="s">
        <v>1899</v>
      </c>
      <c r="D105" s="295"/>
      <c r="E105" s="259"/>
    </row>
    <row r="106" spans="1:6" ht="15.75">
      <c r="A106" s="263" t="s">
        <v>1424</v>
      </c>
      <c r="B106" s="264" t="s">
        <v>1469</v>
      </c>
      <c r="C106" s="239" t="s">
        <v>1899</v>
      </c>
      <c r="D106" s="295"/>
      <c r="E106" s="259"/>
    </row>
    <row r="107" spans="1:6" ht="15.75">
      <c r="A107" s="263" t="s">
        <v>1424</v>
      </c>
      <c r="B107" s="264" t="s">
        <v>1465</v>
      </c>
      <c r="C107" s="239" t="s">
        <v>1899</v>
      </c>
      <c r="D107" s="295"/>
      <c r="E107" s="259"/>
    </row>
    <row r="108" spans="1:6" ht="15.75">
      <c r="A108" s="263" t="s">
        <v>1424</v>
      </c>
      <c r="B108" s="264" t="s">
        <v>1460</v>
      </c>
      <c r="C108" s="239" t="s">
        <v>1899</v>
      </c>
      <c r="D108" s="295"/>
      <c r="E108" s="259"/>
    </row>
    <row r="109" spans="1:6" ht="15.75">
      <c r="A109" s="263" t="s">
        <v>1424</v>
      </c>
      <c r="B109" s="264" t="s">
        <v>1445</v>
      </c>
      <c r="C109" s="239" t="s">
        <v>1899</v>
      </c>
      <c r="D109" s="295"/>
      <c r="E109" s="259"/>
    </row>
    <row r="110" spans="1:6" ht="16.5" thickBot="1">
      <c r="A110" s="267" t="s">
        <v>1424</v>
      </c>
      <c r="B110" s="268" t="s">
        <v>1423</v>
      </c>
      <c r="C110" s="275" t="s">
        <v>1899</v>
      </c>
      <c r="D110" s="296"/>
      <c r="E110" s="259"/>
    </row>
    <row r="111" spans="1:6" ht="15.75">
      <c r="A111" s="270"/>
      <c r="B111" s="270"/>
      <c r="C111" s="259"/>
      <c r="D111" s="259"/>
      <c r="E111" s="259"/>
    </row>
    <row r="112" spans="1:6" ht="15.75">
      <c r="A112" s="270"/>
      <c r="B112" s="270"/>
      <c r="C112" s="270"/>
      <c r="D112" s="270"/>
      <c r="E112" s="273"/>
    </row>
    <row r="113" spans="1:5" ht="15.75">
      <c r="A113" s="270"/>
      <c r="B113" s="270"/>
      <c r="C113" s="270"/>
      <c r="D113" s="270"/>
      <c r="E113" s="274"/>
    </row>
    <row r="114" spans="1:5" ht="15.75">
      <c r="A114" s="270"/>
      <c r="B114" s="270"/>
      <c r="C114" s="270"/>
      <c r="D114" s="270"/>
      <c r="E114" s="274"/>
    </row>
    <row r="115" spans="1:5" ht="15.75">
      <c r="A115" s="270"/>
      <c r="B115" s="270"/>
      <c r="C115" s="270"/>
      <c r="D115" s="270"/>
      <c r="E115" s="274"/>
    </row>
    <row r="116" spans="1:5" ht="15.75">
      <c r="A116" s="270"/>
      <c r="B116" s="270"/>
      <c r="C116" s="270"/>
      <c r="D116" s="270"/>
      <c r="E116" s="274"/>
    </row>
    <row r="117" spans="1:5" ht="15.75">
      <c r="A117" s="270"/>
      <c r="B117" s="270"/>
      <c r="C117" s="270"/>
      <c r="D117" s="270"/>
      <c r="E117" s="274"/>
    </row>
  </sheetData>
  <mergeCells count="5">
    <mergeCell ref="A8:E8"/>
    <mergeCell ref="A66:E66"/>
    <mergeCell ref="A1:E1"/>
    <mergeCell ref="A2:E2"/>
    <mergeCell ref="A4:E4"/>
  </mergeCells>
  <hyperlinks>
    <hyperlink ref="C70" location="'Сопутствующая продукция'!B18" display="Прайс-лист"/>
    <hyperlink ref="C34" location="'Теплоизоляционная продукция'!B198" display="Прайс-лист"/>
    <hyperlink ref="C35" location="'Теплоизоляционная продукция'!B219" display="Прайс-лист"/>
    <hyperlink ref="C36" location="'Теплоизоляционная продукция'!B246" display="Прайс-лист"/>
    <hyperlink ref="C37" location="'Теплоизоляционная продукция'!B278" display="Прайс-лист"/>
    <hyperlink ref="C38" location="'Теплоизоляционная продукция'!B311" display="Прайс-лист"/>
    <hyperlink ref="C39" location="'Теплоизоляционная продукция'!B319" display="Прайс-лист"/>
    <hyperlink ref="C40" location="'Теплоизоляционная продукция'!B321" display="Прайс-лист"/>
    <hyperlink ref="C41" location="'Теплоизоляционная продукция'!B323" display="Прайс-лист"/>
    <hyperlink ref="C42" location="'Теплоизоляционная продукция'!B332" display="Прайс-лист"/>
    <hyperlink ref="C43" location="'Теплоизоляционная продукция'!B344" display="Прайс-лист"/>
    <hyperlink ref="C44" location="'Теплоизоляционная продукция'!B355" display="Прайс-лист"/>
    <hyperlink ref="C45" location="'Теплоизоляционная продукция'!B365" display="Прайс-лист"/>
    <hyperlink ref="C46" location="'Теплоизоляционная продукция'!B381" display="Прайс-лист"/>
    <hyperlink ref="C47" location="'Теплоизоляционная продукция'!B405" display="Прайс-лист"/>
    <hyperlink ref="C48" location="'Теплоизоляционная продукция'!B434" display="Прайс-лист"/>
    <hyperlink ref="C49" location="'Теплоизоляционная продукция'!B438" display="Прайс-лист"/>
    <hyperlink ref="C50" location="'Теплоизоляционная продукция'!B440" display="Прайс-лист"/>
    <hyperlink ref="C51" location="'Теплоизоляционная продукция'!B442" display="Прайс-лист"/>
    <hyperlink ref="C52" location="'Теплоизоляционная продукция'!B445" display="Прайс-лист"/>
    <hyperlink ref="C53" location="'Теплоизоляционная продукция'!B446" display="Прайс-лист"/>
    <hyperlink ref="C54" location="'Теплоизоляционная продукция'!B447" display="Прайс-лист"/>
    <hyperlink ref="C55" location="'Теплоизоляционная продукция'!B453" display="Прайс-лист"/>
    <hyperlink ref="C56" location="'Теплоизоляционная продукция'!B462" display="Прайс-лист"/>
    <hyperlink ref="C57" location="'Теплоизоляционная продукция'!B475" display="Прайс-лист"/>
    <hyperlink ref="C12" location="'Теплоизоляционная продукция'!B19" display="Прайс-лист"/>
    <hyperlink ref="C13" location="'Теплоизоляционная продукция'!B35" display="Прайс-лист"/>
    <hyperlink ref="C14" location="'Теплоизоляционная продукция'!B39" display="Прайс-лист"/>
    <hyperlink ref="C16" location="'Теплоизоляционная продукция'!B63" display="Прайс-лист"/>
    <hyperlink ref="C17" location="'Теплоизоляционная продукция'!B71" display="Прайс-лист"/>
    <hyperlink ref="C18" location="'Теплоизоляционная продукция'!B73" display="Прайс-лист"/>
    <hyperlink ref="C19" location="'Теплоизоляционная продукция'!B83" display="Прайс-лист"/>
    <hyperlink ref="C20" location="'Теплоизоляционная продукция'!B86" display="Прайс-лист"/>
    <hyperlink ref="C21" location="'Теплоизоляционная продукция'!B89" display="Прайс-лист"/>
    <hyperlink ref="C22" location="'Теплоизоляционная продукция'!B91" display="Прайс-лист"/>
    <hyperlink ref="C23" location="'Теплоизоляционная продукция'!B107" display="Прайс-лист"/>
    <hyperlink ref="C15" location="'Теплоизоляционная продукция'!B45" display="Прайс-лист"/>
    <hyperlink ref="C24" location="'Теплоизоляционная продукция'!B115" display="Прайс-лист"/>
    <hyperlink ref="C25" location="'Теплоизоляционная продукция'!B126" display="Прайс-лист"/>
    <hyperlink ref="C26" location="'Теплоизоляционная продукция'!B138" display="Прайс-лист"/>
    <hyperlink ref="C27" location="'Теплоизоляционная продукция'!B139" display="Прайс-лист"/>
    <hyperlink ref="C28" location="'Теплоизоляционная продукция'!B140" display="Прайс-лист"/>
    <hyperlink ref="C29" location="'Теплоизоляционная продукция'!B156" display="Прайс-лист"/>
    <hyperlink ref="C30" location="'Теплоизоляционная продукция'!B172" display="Прайс-лист"/>
    <hyperlink ref="C31" location="'Теплоизоляционная продукция'!B184" display="Прайс-лист"/>
    <hyperlink ref="C32" location="'Теплоизоляционная продукция'!B196" display="Прайс-лист"/>
    <hyperlink ref="C33" location="'Теплоизоляционная продукция'!B197" display="Прайс-лист"/>
    <hyperlink ref="C71" location="'Сопутствующая продукция'!B23" display="Прайс-лист"/>
    <hyperlink ref="C72" location="'Сопутствующая продукция'!B26" display="Прайс-лист"/>
    <hyperlink ref="C73" location="'Сопутствующая продукция'!B28" display="Прайс-лист"/>
    <hyperlink ref="C74" location="'Сопутствующая продукция'!B29" display="Прайс-лист"/>
    <hyperlink ref="C75" location="'Сопутствующая продукция'!B39" display="Прайс-лист"/>
    <hyperlink ref="C76" location="'Сопутствующая продукция'!B49" display="Прайс-лист"/>
    <hyperlink ref="C77" location="'Сопутствующая продукция'!B57" display="Прайс-лист"/>
    <hyperlink ref="C78" location="'Сопутствующая продукция'!B65" display="Прайс-лист"/>
    <hyperlink ref="C79" location="'Сопутствующая продукция'!B72" display="Прайс-лист"/>
    <hyperlink ref="C80" location="'Сопутствующая продукция'!B74" display="Прайс-лист"/>
    <hyperlink ref="C81" location="'Сопутствующая продукция'!B76" display="Прайс-лист"/>
    <hyperlink ref="C82" location="'Сопутствующая продукция'!B80" display="Прайс-лист"/>
    <hyperlink ref="C83" location="'Сопутствующая продукция'!B83" display="Прайс-лист"/>
    <hyperlink ref="C84" location="'Сопутствующая продукция'!B91" display="Прайс-лист"/>
    <hyperlink ref="C85" location="'Сопутствующая продукция'!B97" display="Прайс-лист"/>
    <hyperlink ref="C86" location="'Сопутствующая продукция'!B113" display="Прайс-лист"/>
    <hyperlink ref="C87" location="'Сопутствующая продукция'!B114" display="Прайс-лист"/>
    <hyperlink ref="C88" location="'Сопутствующая продукция'!B124" display="Прайс-лист"/>
    <hyperlink ref="C90" location="'Сопутствующая продукция'!B139" display="Прайс-лист"/>
    <hyperlink ref="C91" location="'Сопутствующая продукция'!B149" display="Прайс-лист"/>
    <hyperlink ref="C92" location="'Сопутствующая продукция'!B150" display="Прайс-лист"/>
    <hyperlink ref="C93" location="'Сопутствующая продукция'!B153" display="Прайс-лист"/>
    <hyperlink ref="C94" location="'Сопутствующая продукция'!B154" display="Прайс-лист"/>
    <hyperlink ref="C95" location="'Сопутствующая продукция'!B155" display="Прайс-лист"/>
    <hyperlink ref="C96" location="'Сопутствующая продукция'!B156" display="Прайс-лист"/>
    <hyperlink ref="C97" location="'Сопутствующая продукция'!B160" display="Прайс-лист"/>
    <hyperlink ref="C98" location="'Сопутствующая продукция'!B163" display="Прайс-лист"/>
    <hyperlink ref="C99" location="'Сопутствующая продукция'!B164" display="Прайс-лист"/>
    <hyperlink ref="C100" location="'Сопутствующая продукция'!B179" display="Прайс-лист"/>
    <hyperlink ref="C101" location="'Сопутствующая продукция'!B192" display="Прайс-лист"/>
    <hyperlink ref="C102" location="'Сопутствующая продукция'!B199" display="Прайс-лист"/>
    <hyperlink ref="C103" location="'Сопутствующая продукция'!B205" display="Прайс-лист"/>
    <hyperlink ref="C104" location="'Сопутствующая продукция'!B209" display="Прайс-лист"/>
    <hyperlink ref="C105" location="'Сопутствующая продукция'!B212" display="Прайс-лист"/>
    <hyperlink ref="C106" location="'Сопутствующая продукция'!B214" display="Прайс-лист"/>
    <hyperlink ref="C107" location="'Сопутствующая продукция'!B219" display="Прайс-лист"/>
    <hyperlink ref="C108" location="'Сопутствующая продукция'!B220" display="Прайс-лист"/>
    <hyperlink ref="C109" location="'Сопутствующая продукция'!B222" display="Прайс-лист"/>
    <hyperlink ref="C110" location="'Сопутствующая продукция'!B229" display="Прайс-лист"/>
    <hyperlink ref="E12" location="'Возможности пр-ва'!C12" display="Возможности производства"/>
    <hyperlink ref="E13" location="'Возможности пр-ва'!C13" display="Возможности производства"/>
    <hyperlink ref="E14" location="'Возможности пр-ва'!C16" display="Возможности производства"/>
    <hyperlink ref="E16" location="'Возможности пр-ва'!C18" display="Возможности производства"/>
    <hyperlink ref="E17" location="'Возможности пр-ва'!C19" display="Возможности производства"/>
    <hyperlink ref="E18" location="'Возможности пр-ва'!C20" display="Возможности производства"/>
    <hyperlink ref="E19" location="'Возможности пр-ва'!C21" display="Возможности производства"/>
    <hyperlink ref="E20" location="'Возможности пр-ва'!C22" display="Возможности производства"/>
    <hyperlink ref="E21" location="'Возможности пр-ва'!C23" display="Возможности производства"/>
    <hyperlink ref="E22" location="'Возможности пр-ва'!C24" display="Возможности производства"/>
    <hyperlink ref="E23" location="'Возможности пр-ва'!C25" display="Возможности производства"/>
    <hyperlink ref="E15" location="'Возможности пр-ва'!C17" display="Возможности производства"/>
    <hyperlink ref="E24" location="'Возможности пр-ва'!C26" display="Возможности производства"/>
    <hyperlink ref="E25" location="'Возможности пр-ва'!C28" display="Возможности производства"/>
    <hyperlink ref="E26" location="'Возможности пр-ва'!C30" display="Возможности производства"/>
    <hyperlink ref="E27" location="'Возможности пр-ва'!C31" display="Возможности производства"/>
    <hyperlink ref="E28" location="'Возможности пр-ва'!C33" display="Возможности производства"/>
    <hyperlink ref="E29" location="'Возможности пр-ва'!C35" display="Возможности производства"/>
    <hyperlink ref="E30" location="'Возможности пр-ва'!C37" display="Возможности производства"/>
    <hyperlink ref="E31" location="'Возможности пр-ва'!C39" display="Возможности производства"/>
    <hyperlink ref="E32" location="'Возможности пр-ва'!C40" display="Возможности производства"/>
    <hyperlink ref="E33" location="'Возможности пр-ва'!C42" display="Возможности производства"/>
    <hyperlink ref="E34" location="'Возможности пр-ва'!C44" display="Возможности производства"/>
    <hyperlink ref="E35" location="'Возможности пр-ва'!C46" display="Возможности производства"/>
    <hyperlink ref="E36" location="'Возможности пр-ва'!C48" display="Возможности производства"/>
    <hyperlink ref="E37" location="'Возможности пр-ва'!C50" display="Возможности производства"/>
    <hyperlink ref="E38" location="'Возможности пр-ва'!C52" display="Возможности производства"/>
    <hyperlink ref="E39" location="'Возможности пр-ва'!C53" display="Возможности производства"/>
    <hyperlink ref="E40" location="'Возможности пр-ва'!C54" display="Возможности производства"/>
    <hyperlink ref="E41" location="'Возможности пр-ва'!C56" display="Возможности производства"/>
    <hyperlink ref="E42" location="'Возможности пр-ва'!C60" display="Возможности производства"/>
    <hyperlink ref="E43" location="'Возможности пр-ва'!C64" display="Возможности производства"/>
    <hyperlink ref="E44" location="'Возможности пр-ва'!C68" display="Возможности производства"/>
    <hyperlink ref="E45" location="'Возможности пр-ва'!C72" display="Возможности производства"/>
    <hyperlink ref="E46" location="'Возможности пр-ва'!C76" display="Возможности производства"/>
    <hyperlink ref="E47" location="'Возможности пр-ва'!C80" display="Возможности производства"/>
    <hyperlink ref="E48" location="'Возможности пр-ва'!C84" display="Возможности производства"/>
    <hyperlink ref="E49" location="'Возможности пр-ва'!C88" display="Возможности производства"/>
    <hyperlink ref="E50" location="'Возможности пр-ва'!C89" display="Возможности производства"/>
    <hyperlink ref="E51" location="'Возможности пр-ва'!C90" display="Возможности производства"/>
    <hyperlink ref="E52" location="'Возможности пр-ва'!C91" display="Возможности производства"/>
    <hyperlink ref="E53" location="'Возможности пр-ва'!C93" display="Возможности производства"/>
    <hyperlink ref="E54" location="'Возможности пр-ва'!C95" display="Возможности производства"/>
    <hyperlink ref="E55" location="'Возможности пр-ва'!C96" display="Возможности производства"/>
    <hyperlink ref="E56" location="'Возможности пр-ва'!C97" display="Возможности производства"/>
    <hyperlink ref="D70" location="DIY!B87" display="DIY сегмент"/>
    <hyperlink ref="D71" location="DIY!B94" display="DIY сегмент"/>
    <hyperlink ref="D72" location="DIY!B100" display="DIY сегмент"/>
    <hyperlink ref="D73" location="DIY!B102" display="DIY сегмент"/>
    <hyperlink ref="D38" location="DIY!B61" display="DIY сегмент"/>
    <hyperlink ref="D22" location="DIY!B56" display="DIY сегмент"/>
    <hyperlink ref="D19" location="DIY!B53" display="DIY сегмент"/>
    <hyperlink ref="D18" location="DIY!B47" display="DIY сегмент"/>
    <hyperlink ref="D17" location="DIY!B45" display="DIY сегмент"/>
    <hyperlink ref="D16" location="DIY!B37" display="DIY сегмент"/>
    <hyperlink ref="D14" location="DIY!B31" display="DIY сегмент"/>
    <hyperlink ref="D13" location="DIY!B27" display="DIY сегмент"/>
    <hyperlink ref="D12" location="DIY!B17" display="DIY сегмент"/>
    <hyperlink ref="C62" location="'Теплоизоляционная продукция'!B496" display="Прайс-лист"/>
    <hyperlink ref="C61" location="'Теплоизоляционная продукция'!B493" display="Прайс-лист"/>
    <hyperlink ref="C60" location="'Теплоизоляционная продукция'!B489" display="Прайс-лист"/>
    <hyperlink ref="C59" location="'Теплоизоляционная продукция'!B485" display="Прайс-лист"/>
    <hyperlink ref="C58" location="'Теплоизоляционная продукция'!B480" display="Прайс-лист"/>
    <hyperlink ref="C89" location="'Сопутствующая продукция'!B133" display="Прайс-лист"/>
  </hyperlinks>
  <pageMargins left="0.7" right="0.7" top="0.75" bottom="0.75" header="0.3" footer="0.3"/>
  <pageSetup paperSize="9" scale="37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P125"/>
  <sheetViews>
    <sheetView view="pageBreakPreview" zoomScale="70" zoomScaleNormal="70" zoomScaleSheetLayoutView="70" workbookViewId="0">
      <pane xSplit="7" ySplit="16" topLeftCell="H17" activePane="bottomRight" state="frozen"/>
      <selection activeCell="G507" sqref="G507"/>
      <selection pane="topRight" activeCell="G507" sqref="G507"/>
      <selection pane="bottomLeft" activeCell="G507" sqref="G507"/>
      <selection pane="bottomRight" activeCell="H7" sqref="H7"/>
    </sheetView>
  </sheetViews>
  <sheetFormatPr defaultRowHeight="15" outlineLevelCol="1"/>
  <cols>
    <col min="1" max="1" width="53.42578125" style="1" customWidth="1"/>
    <col min="2" max="2" width="35.85546875" style="1" customWidth="1"/>
    <col min="3" max="3" width="11.28515625" style="1" customWidth="1"/>
    <col min="4" max="5" width="10.5703125" style="1" hidden="1" customWidth="1" outlineLevel="1"/>
    <col min="6" max="6" width="18.140625" style="1" customWidth="1" collapsed="1"/>
    <col min="7" max="7" width="12.28515625" style="1" customWidth="1"/>
    <col min="8" max="8" width="78.28515625" style="1" customWidth="1"/>
    <col min="9" max="9" width="12.5703125" style="7" customWidth="1"/>
    <col min="10" max="13" width="7.5703125" style="1" hidden="1" customWidth="1" outlineLevel="1"/>
    <col min="14" max="14" width="11.28515625" style="1" customWidth="1" collapsed="1"/>
    <col min="15" max="15" width="12.28515625" style="2" customWidth="1"/>
    <col min="16" max="16" width="12.28515625" style="5" customWidth="1"/>
    <col min="17" max="17" width="12.28515625" style="2" customWidth="1"/>
    <col min="18" max="18" width="15.5703125" style="6" hidden="1" customWidth="1" outlineLevel="1"/>
    <col min="19" max="19" width="8.85546875" style="6" hidden="1" customWidth="1" outlineLevel="1"/>
    <col min="20" max="20" width="15.5703125" style="6" hidden="1" customWidth="1" outlineLevel="1"/>
    <col min="21" max="21" width="12.28515625" style="2" hidden="1" customWidth="1" outlineLevel="1"/>
    <col min="22" max="22" width="17" style="5" hidden="1" customWidth="1" outlineLevel="1"/>
    <col min="23" max="23" width="11.5703125" style="2" hidden="1" customWidth="1" outlineLevel="1"/>
    <col min="24" max="24" width="15" style="2" hidden="1" customWidth="1" outlineLevel="1"/>
    <col min="25" max="25" width="13.140625" style="4" hidden="1" customWidth="1" outlineLevel="1"/>
    <col min="26" max="26" width="13" style="6" hidden="1" customWidth="1" outlineLevel="1"/>
    <col min="27" max="27" width="15.5703125" style="6" hidden="1" customWidth="1" outlineLevel="1"/>
    <col min="28" max="28" width="15.5703125" style="2" hidden="1" customWidth="1" outlineLevel="1"/>
    <col min="29" max="29" width="15.5703125" style="5" hidden="1" customWidth="1" outlineLevel="1"/>
    <col min="30" max="30" width="15.5703125" style="2" hidden="1" customWidth="1" outlineLevel="1"/>
    <col min="31" max="31" width="10" style="1" customWidth="1" collapsed="1"/>
    <col min="32" max="32" width="10.28515625" style="4" customWidth="1"/>
    <col min="33" max="33" width="9.85546875" style="4" customWidth="1"/>
    <col min="34" max="34" width="11.28515625" style="4" hidden="1" customWidth="1" outlineLevel="1"/>
    <col min="35" max="35" width="11.7109375" style="5" hidden="1" customWidth="1" outlineLevel="1"/>
    <col min="36" max="36" width="11.28515625" style="4" hidden="1" customWidth="1" outlineLevel="1"/>
    <col min="37" max="38" width="19.7109375" style="3" hidden="1" customWidth="1" outlineLevel="1"/>
    <col min="39" max="39" width="15.42578125" style="2" customWidth="1" collapsed="1"/>
    <col min="40" max="42" width="15.42578125" style="2" customWidth="1"/>
    <col min="43" max="50" width="9.140625" style="1"/>
    <col min="51" max="51" width="12.5703125" style="1" hidden="1" customWidth="1"/>
    <col min="52" max="52" width="15.28515625" style="1" hidden="1" customWidth="1"/>
    <col min="53" max="66" width="9.140625" style="1"/>
    <col min="69" max="16384" width="9.140625" style="1"/>
  </cols>
  <sheetData>
    <row r="1" spans="1:52" ht="23.25">
      <c r="A1" s="496" t="s">
        <v>1960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  <c r="N1" s="496"/>
      <c r="O1" s="496"/>
      <c r="P1" s="496"/>
      <c r="Q1" s="496"/>
      <c r="R1" s="496"/>
      <c r="S1" s="496"/>
      <c r="T1" s="496"/>
      <c r="U1" s="496"/>
      <c r="V1" s="496"/>
      <c r="W1" s="496"/>
      <c r="X1" s="496"/>
      <c r="Y1" s="496"/>
      <c r="Z1" s="496"/>
      <c r="AA1" s="496"/>
      <c r="AB1" s="496"/>
      <c r="AC1" s="496"/>
      <c r="AD1" s="496"/>
      <c r="AE1" s="496"/>
      <c r="AF1" s="496"/>
      <c r="AG1" s="496"/>
      <c r="AH1" s="496"/>
      <c r="AI1" s="496"/>
      <c r="AJ1" s="496"/>
      <c r="AK1" s="496"/>
      <c r="AL1" s="496"/>
      <c r="AM1" s="496"/>
      <c r="AN1" s="496"/>
      <c r="AO1" s="496"/>
      <c r="AP1" s="496"/>
    </row>
    <row r="2" spans="1:52" ht="23.25">
      <c r="A2" s="496" t="s">
        <v>1417</v>
      </c>
      <c r="B2" s="496"/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  <c r="P2" s="496"/>
      <c r="Q2" s="496"/>
      <c r="R2" s="496"/>
      <c r="S2" s="496"/>
      <c r="T2" s="496"/>
      <c r="U2" s="496"/>
      <c r="V2" s="496"/>
      <c r="W2" s="496"/>
      <c r="X2" s="496"/>
      <c r="Y2" s="496"/>
      <c r="Z2" s="496"/>
      <c r="AA2" s="496"/>
      <c r="AB2" s="496"/>
      <c r="AC2" s="496"/>
      <c r="AD2" s="496"/>
      <c r="AE2" s="496"/>
      <c r="AF2" s="496"/>
      <c r="AG2" s="496"/>
      <c r="AH2" s="496"/>
      <c r="AI2" s="496"/>
      <c r="AJ2" s="496"/>
      <c r="AK2" s="496"/>
      <c r="AL2" s="496"/>
      <c r="AM2" s="496"/>
      <c r="AN2" s="496"/>
      <c r="AO2" s="496"/>
      <c r="AP2" s="496"/>
    </row>
    <row r="3" spans="1:52" ht="12.75" customHeight="1">
      <c r="A3" s="146"/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K3" s="146"/>
      <c r="AL3" s="146"/>
      <c r="AM3" s="146"/>
      <c r="AN3" s="146"/>
      <c r="AO3" s="146"/>
      <c r="AP3" s="146"/>
    </row>
    <row r="4" spans="1:52" ht="18.75">
      <c r="A4" s="492" t="str">
        <f>Оглавление!A4</f>
        <v xml:space="preserve"> от 1 июня 2019 года</v>
      </c>
      <c r="B4" s="492"/>
      <c r="C4" s="492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492"/>
      <c r="P4" s="492"/>
      <c r="Q4" s="492"/>
      <c r="R4" s="492"/>
      <c r="S4" s="492"/>
      <c r="T4" s="492"/>
      <c r="U4" s="492"/>
      <c r="V4" s="492"/>
      <c r="W4" s="492"/>
      <c r="X4" s="492"/>
      <c r="Y4" s="492"/>
      <c r="Z4" s="492"/>
      <c r="AA4" s="492"/>
      <c r="AB4" s="492"/>
      <c r="AC4" s="492"/>
      <c r="AD4" s="492"/>
      <c r="AE4" s="492"/>
      <c r="AF4" s="492"/>
      <c r="AG4" s="492"/>
      <c r="AH4" s="492"/>
      <c r="AI4" s="492"/>
      <c r="AJ4" s="492"/>
      <c r="AK4" s="492"/>
      <c r="AL4" s="492"/>
      <c r="AM4" s="492"/>
      <c r="AN4" s="492"/>
      <c r="AO4" s="492"/>
      <c r="AP4" s="492"/>
    </row>
    <row r="5" spans="1:52" ht="12.75" customHeight="1">
      <c r="A5" s="146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51"/>
      <c r="S5" s="151"/>
      <c r="T5" s="151"/>
      <c r="U5" s="146"/>
      <c r="V5" s="149"/>
      <c r="W5" s="146"/>
      <c r="X5" s="146"/>
      <c r="Y5" s="148"/>
      <c r="Z5" s="151"/>
      <c r="AA5" s="151"/>
      <c r="AB5" s="146"/>
      <c r="AC5" s="149"/>
      <c r="AD5" s="146"/>
      <c r="AE5" s="150"/>
      <c r="AF5" s="148"/>
      <c r="AG5" s="148"/>
      <c r="AH5" s="148"/>
      <c r="AI5" s="149"/>
      <c r="AJ5" s="148"/>
      <c r="AK5" s="147"/>
      <c r="AL5" s="147"/>
      <c r="AM5" s="146"/>
      <c r="AN5" s="146"/>
      <c r="AO5" s="146"/>
      <c r="AP5" s="146"/>
    </row>
    <row r="6" spans="1:52">
      <c r="A6" s="146"/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51"/>
      <c r="S6" s="151"/>
      <c r="T6" s="151"/>
      <c r="U6" s="146"/>
      <c r="V6" s="149"/>
      <c r="W6" s="146"/>
      <c r="X6" s="146"/>
      <c r="Y6" s="148"/>
      <c r="Z6" s="151"/>
      <c r="AA6" s="151"/>
      <c r="AB6" s="146"/>
      <c r="AC6" s="149"/>
      <c r="AD6" s="146"/>
      <c r="AE6" s="150"/>
      <c r="AF6" s="148"/>
      <c r="AG6" s="148"/>
      <c r="AH6" s="148"/>
      <c r="AI6" s="149"/>
      <c r="AJ6" s="148"/>
      <c r="AK6" s="147"/>
      <c r="AL6" s="147"/>
      <c r="AM6" s="146"/>
      <c r="AN6" s="146"/>
      <c r="AO6" s="146"/>
      <c r="AP6" s="146"/>
    </row>
    <row r="7" spans="1:52" ht="15.75" thickBot="1">
      <c r="A7" s="145" t="s">
        <v>1416</v>
      </c>
      <c r="B7" s="150"/>
      <c r="C7" s="150"/>
      <c r="D7" s="150"/>
      <c r="E7" s="150"/>
      <c r="F7" s="150"/>
      <c r="G7" s="150"/>
      <c r="H7" s="152"/>
      <c r="I7" s="152"/>
      <c r="J7" s="150"/>
      <c r="K7" s="150"/>
      <c r="L7" s="150"/>
      <c r="M7" s="150"/>
      <c r="N7" s="150"/>
      <c r="O7" s="146"/>
      <c r="P7" s="149"/>
      <c r="Q7" s="146"/>
      <c r="R7" s="151"/>
      <c r="S7" s="151"/>
      <c r="T7" s="151"/>
      <c r="U7" s="146"/>
      <c r="V7" s="149"/>
      <c r="W7" s="146"/>
      <c r="X7" s="146"/>
      <c r="Y7" s="148"/>
      <c r="Z7" s="151"/>
      <c r="AA7" s="151"/>
      <c r="AB7" s="146"/>
      <c r="AC7" s="149"/>
      <c r="AD7" s="146"/>
      <c r="AE7" s="150"/>
      <c r="AF7" s="148"/>
      <c r="AG7" s="148"/>
      <c r="AH7" s="148"/>
      <c r="AI7" s="149"/>
      <c r="AJ7" s="148"/>
      <c r="AK7" s="147"/>
      <c r="AL7" s="147"/>
      <c r="AM7" s="146"/>
      <c r="AN7" s="146"/>
      <c r="AO7" s="146"/>
      <c r="AP7" s="146"/>
    </row>
    <row r="8" spans="1:52" ht="15.75" thickBot="1">
      <c r="A8" s="152" t="s">
        <v>1415</v>
      </c>
      <c r="B8" s="150"/>
      <c r="C8" s="150"/>
      <c r="D8" s="150"/>
      <c r="E8" s="150"/>
      <c r="F8" s="150"/>
      <c r="G8" s="150"/>
      <c r="H8" s="152"/>
      <c r="I8" s="152"/>
      <c r="J8" s="150"/>
      <c r="K8" s="150"/>
      <c r="L8" s="150"/>
      <c r="M8" s="150"/>
      <c r="N8" s="150"/>
      <c r="O8" s="146"/>
      <c r="P8" s="149"/>
      <c r="Q8" s="146"/>
      <c r="R8" s="151"/>
      <c r="S8" s="151"/>
      <c r="T8" s="151"/>
      <c r="U8" s="146"/>
      <c r="V8" s="149"/>
      <c r="W8" s="146"/>
      <c r="X8" s="146"/>
      <c r="Y8" s="148"/>
      <c r="Z8" s="151"/>
      <c r="AA8" s="151"/>
      <c r="AB8" s="146"/>
      <c r="AC8" s="149"/>
      <c r="AD8" s="146"/>
      <c r="AE8" s="150"/>
      <c r="AF8" s="148"/>
      <c r="AG8" s="148"/>
      <c r="AH8" s="148"/>
      <c r="AI8" s="149"/>
      <c r="AJ8" s="148"/>
      <c r="AK8" s="147"/>
      <c r="AL8" s="147"/>
      <c r="AM8" s="146"/>
      <c r="AN8" s="146"/>
      <c r="AO8" s="146"/>
      <c r="AP8" s="211" t="s">
        <v>1414</v>
      </c>
    </row>
    <row r="9" spans="1:52">
      <c r="A9" s="152" t="s">
        <v>1413</v>
      </c>
      <c r="B9" s="150"/>
      <c r="C9" s="150"/>
      <c r="D9" s="150"/>
      <c r="E9" s="150"/>
      <c r="F9" s="150"/>
      <c r="G9" s="150"/>
      <c r="H9" s="152"/>
      <c r="I9" s="152"/>
      <c r="J9" s="150"/>
      <c r="K9" s="150"/>
      <c r="L9" s="150"/>
      <c r="M9" s="150"/>
      <c r="N9" s="150"/>
      <c r="O9" s="146"/>
      <c r="P9" s="149"/>
      <c r="Q9" s="146"/>
      <c r="R9" s="151"/>
      <c r="S9" s="151"/>
      <c r="T9" s="151"/>
      <c r="U9" s="146"/>
      <c r="V9" s="149"/>
      <c r="W9" s="146"/>
      <c r="X9" s="146"/>
      <c r="Y9" s="148"/>
      <c r="Z9" s="151"/>
      <c r="AA9" s="151"/>
      <c r="AB9" s="146"/>
      <c r="AC9" s="149"/>
      <c r="AD9" s="146"/>
      <c r="AE9" s="150"/>
      <c r="AF9" s="148"/>
      <c r="AG9" s="148"/>
      <c r="AH9" s="148"/>
      <c r="AI9" s="149"/>
      <c r="AJ9" s="148"/>
      <c r="AK9" s="147"/>
      <c r="AL9" s="147"/>
      <c r="AM9" s="146"/>
      <c r="AN9" s="146"/>
      <c r="AO9" s="208" t="s">
        <v>1984</v>
      </c>
      <c r="AP9" s="210">
        <v>0</v>
      </c>
    </row>
    <row r="10" spans="1:52">
      <c r="A10" s="152" t="s">
        <v>1412</v>
      </c>
      <c r="B10" s="150"/>
      <c r="C10" s="150"/>
      <c r="D10" s="150"/>
      <c r="E10" s="150"/>
      <c r="F10" s="150"/>
      <c r="G10" s="150"/>
      <c r="H10" s="152"/>
      <c r="I10" s="152"/>
      <c r="J10" s="150"/>
      <c r="K10" s="150"/>
      <c r="L10" s="150"/>
      <c r="M10" s="150"/>
      <c r="N10" s="150"/>
      <c r="O10" s="146"/>
      <c r="P10" s="149"/>
      <c r="Q10" s="146"/>
      <c r="R10" s="151"/>
      <c r="S10" s="151"/>
      <c r="T10" s="151"/>
      <c r="U10" s="146"/>
      <c r="V10" s="149"/>
      <c r="W10" s="146"/>
      <c r="X10" s="146"/>
      <c r="Y10" s="148"/>
      <c r="Z10" s="151"/>
      <c r="AA10" s="151"/>
      <c r="AB10" s="146"/>
      <c r="AC10" s="149"/>
      <c r="AD10" s="146"/>
      <c r="AE10" s="150"/>
      <c r="AF10" s="148"/>
      <c r="AG10" s="148"/>
      <c r="AH10" s="148"/>
      <c r="AI10" s="149"/>
      <c r="AJ10" s="148"/>
      <c r="AK10" s="147"/>
      <c r="AL10" s="147"/>
      <c r="AM10" s="146"/>
      <c r="AN10" s="146"/>
      <c r="AO10" s="208" t="s">
        <v>1973</v>
      </c>
      <c r="AP10" s="209">
        <v>0</v>
      </c>
    </row>
    <row r="11" spans="1:52">
      <c r="A11" s="152" t="s">
        <v>1965</v>
      </c>
      <c r="B11" s="150"/>
      <c r="C11" s="150"/>
      <c r="D11" s="150"/>
      <c r="E11" s="150"/>
      <c r="F11" s="150"/>
      <c r="G11" s="150"/>
      <c r="H11" s="152"/>
      <c r="I11" s="152"/>
      <c r="J11" s="150"/>
      <c r="K11" s="150"/>
      <c r="L11" s="150"/>
      <c r="M11" s="150"/>
      <c r="N11" s="150"/>
      <c r="O11" s="146"/>
      <c r="P11" s="149"/>
      <c r="Q11" s="146"/>
      <c r="R11" s="151"/>
      <c r="S11" s="151"/>
      <c r="T11" s="151"/>
      <c r="U11" s="146"/>
      <c r="V11" s="149"/>
      <c r="W11" s="146"/>
      <c r="X11" s="146"/>
      <c r="Y11" s="148"/>
      <c r="Z11" s="151"/>
      <c r="AA11" s="151"/>
      <c r="AB11" s="146"/>
      <c r="AC11" s="149"/>
      <c r="AD11" s="146"/>
      <c r="AE11" s="150"/>
      <c r="AF11" s="148"/>
      <c r="AG11" s="148"/>
      <c r="AH11" s="148"/>
      <c r="AI11" s="149"/>
      <c r="AJ11" s="148"/>
      <c r="AK11" s="147"/>
      <c r="AL11" s="147"/>
      <c r="AM11" s="146"/>
      <c r="AN11" s="146"/>
      <c r="AO11" s="208" t="s">
        <v>1974</v>
      </c>
      <c r="AP11" s="209">
        <v>0</v>
      </c>
    </row>
    <row r="12" spans="1:52">
      <c r="A12" s="152" t="s">
        <v>1966</v>
      </c>
      <c r="B12" s="150"/>
      <c r="C12" s="150"/>
      <c r="D12" s="150"/>
      <c r="E12" s="150"/>
      <c r="F12" s="150"/>
      <c r="G12" s="150"/>
      <c r="H12" s="152"/>
      <c r="I12" s="152"/>
      <c r="J12" s="150"/>
      <c r="K12" s="150"/>
      <c r="L12" s="150"/>
      <c r="M12" s="150"/>
      <c r="N12" s="150"/>
      <c r="O12" s="146"/>
      <c r="P12" s="149"/>
      <c r="Q12" s="146"/>
      <c r="R12" s="151"/>
      <c r="S12" s="151"/>
      <c r="T12" s="151"/>
      <c r="U12" s="146"/>
      <c r="V12" s="149"/>
      <c r="W12" s="146"/>
      <c r="X12" s="146"/>
      <c r="Y12" s="148"/>
      <c r="Z12" s="151"/>
      <c r="AA12" s="151"/>
      <c r="AB12" s="146"/>
      <c r="AC12" s="149"/>
      <c r="AD12" s="146"/>
      <c r="AE12" s="150"/>
      <c r="AF12" s="148"/>
      <c r="AG12" s="148"/>
      <c r="AH12" s="148"/>
      <c r="AI12" s="149"/>
      <c r="AJ12" s="148"/>
      <c r="AK12" s="147"/>
      <c r="AL12" s="147"/>
      <c r="AM12" s="146"/>
      <c r="AN12" s="146"/>
      <c r="AO12" s="208" t="s">
        <v>1985</v>
      </c>
      <c r="AP12" s="209">
        <v>0</v>
      </c>
    </row>
    <row r="13" spans="1:52" ht="15.75" thickBot="1">
      <c r="A13" s="152" t="s">
        <v>1967</v>
      </c>
      <c r="B13" s="150"/>
      <c r="C13" s="150"/>
      <c r="D13" s="150"/>
      <c r="E13" s="150"/>
      <c r="F13" s="150"/>
      <c r="G13" s="150"/>
      <c r="H13" s="152"/>
      <c r="I13" s="152"/>
      <c r="J13" s="150"/>
      <c r="K13" s="150"/>
      <c r="L13" s="150"/>
      <c r="M13" s="150"/>
      <c r="N13" s="150"/>
      <c r="O13" s="146"/>
      <c r="P13" s="149"/>
      <c r="Q13" s="146"/>
      <c r="R13" s="151"/>
      <c r="S13" s="151"/>
      <c r="T13" s="151"/>
      <c r="U13" s="146"/>
      <c r="V13" s="149"/>
      <c r="W13" s="146"/>
      <c r="X13" s="146"/>
      <c r="Y13" s="148"/>
      <c r="Z13" s="151"/>
      <c r="AA13" s="151"/>
      <c r="AB13" s="146"/>
      <c r="AC13" s="149"/>
      <c r="AD13" s="146"/>
      <c r="AE13" s="150"/>
      <c r="AF13" s="148"/>
      <c r="AG13" s="148"/>
      <c r="AH13" s="148"/>
      <c r="AI13" s="149"/>
      <c r="AJ13" s="148"/>
      <c r="AK13" s="147"/>
      <c r="AL13" s="147"/>
      <c r="AM13" s="146"/>
      <c r="AN13" s="146"/>
      <c r="AO13" s="208" t="s">
        <v>1983</v>
      </c>
      <c r="AP13" s="207">
        <v>0</v>
      </c>
    </row>
    <row r="14" spans="1:52" ht="15.75" thickBot="1">
      <c r="A14" s="150"/>
      <c r="B14" s="150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1"/>
      <c r="AA14" s="151"/>
      <c r="AB14" s="151"/>
      <c r="AC14" s="151"/>
      <c r="AD14" s="151"/>
      <c r="AE14" s="151"/>
      <c r="AF14" s="151"/>
      <c r="AG14" s="151"/>
      <c r="AH14" s="151"/>
      <c r="AI14" s="151"/>
      <c r="AJ14" s="151"/>
      <c r="AK14" s="151"/>
      <c r="AL14" s="151"/>
      <c r="AM14" s="151"/>
      <c r="AN14" s="151"/>
      <c r="AO14" s="151"/>
      <c r="AP14" s="151"/>
    </row>
    <row r="15" spans="1:52" s="113" customFormat="1" ht="15.75" thickBot="1">
      <c r="A15" s="143"/>
      <c r="B15" s="143"/>
      <c r="C15" s="143"/>
      <c r="D15" s="143"/>
      <c r="E15" s="143"/>
      <c r="F15" s="143"/>
      <c r="G15" s="143"/>
      <c r="H15" s="143"/>
      <c r="I15" s="145"/>
      <c r="J15" s="497" t="s">
        <v>141</v>
      </c>
      <c r="K15" s="498"/>
      <c r="L15" s="498"/>
      <c r="M15" s="499"/>
      <c r="N15" s="500" t="s">
        <v>140</v>
      </c>
      <c r="O15" s="501"/>
      <c r="P15" s="501"/>
      <c r="Q15" s="502"/>
      <c r="R15" s="503" t="s">
        <v>139</v>
      </c>
      <c r="S15" s="504"/>
      <c r="T15" s="504"/>
      <c r="U15" s="504"/>
      <c r="V15" s="504"/>
      <c r="W15" s="504"/>
      <c r="X15" s="504"/>
      <c r="Y15" s="505"/>
      <c r="Z15" s="506" t="s">
        <v>1409</v>
      </c>
      <c r="AA15" s="507"/>
      <c r="AB15" s="507"/>
      <c r="AC15" s="507"/>
      <c r="AD15" s="508"/>
      <c r="AE15" s="509" t="s">
        <v>137</v>
      </c>
      <c r="AF15" s="510"/>
      <c r="AG15" s="510"/>
      <c r="AH15" s="510"/>
      <c r="AI15" s="510"/>
      <c r="AJ15" s="511"/>
      <c r="AK15" s="144"/>
      <c r="AL15" s="144"/>
      <c r="AM15" s="493" t="s">
        <v>2056</v>
      </c>
      <c r="AN15" s="494"/>
      <c r="AO15" s="494"/>
      <c r="AP15" s="495"/>
    </row>
    <row r="16" spans="1:52" s="113" customFormat="1" ht="30.75" thickBot="1">
      <c r="A16" s="142" t="s">
        <v>136</v>
      </c>
      <c r="B16" s="141" t="s">
        <v>135</v>
      </c>
      <c r="C16" s="141" t="s">
        <v>133</v>
      </c>
      <c r="D16" s="141" t="s">
        <v>132</v>
      </c>
      <c r="E16" s="141" t="s">
        <v>131</v>
      </c>
      <c r="F16" s="141" t="s">
        <v>130</v>
      </c>
      <c r="G16" s="141" t="s">
        <v>129</v>
      </c>
      <c r="H16" s="141" t="s">
        <v>128</v>
      </c>
      <c r="I16" s="140" t="s">
        <v>127</v>
      </c>
      <c r="J16" s="138" t="s">
        <v>125</v>
      </c>
      <c r="K16" s="137" t="s">
        <v>124</v>
      </c>
      <c r="L16" s="137" t="s">
        <v>123</v>
      </c>
      <c r="M16" s="136" t="s">
        <v>122</v>
      </c>
      <c r="N16" s="135" t="s">
        <v>121</v>
      </c>
      <c r="O16" s="127" t="s">
        <v>120</v>
      </c>
      <c r="P16" s="126" t="s">
        <v>119</v>
      </c>
      <c r="Q16" s="125" t="s">
        <v>118</v>
      </c>
      <c r="R16" s="134" t="s">
        <v>117</v>
      </c>
      <c r="S16" s="133" t="s">
        <v>116</v>
      </c>
      <c r="T16" s="133" t="s">
        <v>115</v>
      </c>
      <c r="U16" s="131" t="s">
        <v>114</v>
      </c>
      <c r="V16" s="132" t="s">
        <v>113</v>
      </c>
      <c r="W16" s="131" t="s">
        <v>112</v>
      </c>
      <c r="X16" s="131" t="s">
        <v>111</v>
      </c>
      <c r="Y16" s="130" t="s">
        <v>110</v>
      </c>
      <c r="Z16" s="129" t="s">
        <v>109</v>
      </c>
      <c r="AA16" s="128" t="s">
        <v>108</v>
      </c>
      <c r="AB16" s="127" t="s">
        <v>107</v>
      </c>
      <c r="AC16" s="126" t="s">
        <v>106</v>
      </c>
      <c r="AD16" s="125" t="s">
        <v>105</v>
      </c>
      <c r="AE16" s="124" t="s">
        <v>104</v>
      </c>
      <c r="AF16" s="123" t="s">
        <v>103</v>
      </c>
      <c r="AG16" s="123" t="s">
        <v>102</v>
      </c>
      <c r="AH16" s="123" t="s">
        <v>101</v>
      </c>
      <c r="AI16" s="122" t="s">
        <v>100</v>
      </c>
      <c r="AJ16" s="121" t="s">
        <v>99</v>
      </c>
      <c r="AK16" s="120" t="s">
        <v>98</v>
      </c>
      <c r="AL16" s="119" t="s">
        <v>97</v>
      </c>
      <c r="AM16" s="118" t="s">
        <v>1408</v>
      </c>
      <c r="AN16" s="117" t="s">
        <v>1407</v>
      </c>
      <c r="AO16" s="116" t="s">
        <v>1405</v>
      </c>
      <c r="AP16" s="115" t="s">
        <v>1406</v>
      </c>
      <c r="AY16" s="139" t="s">
        <v>126</v>
      </c>
      <c r="AZ16" s="114" t="s">
        <v>1405</v>
      </c>
    </row>
    <row r="17" spans="1:54">
      <c r="A17" s="112" t="s">
        <v>1976</v>
      </c>
      <c r="B17" s="110" t="s">
        <v>1363</v>
      </c>
      <c r="C17" s="206">
        <v>50</v>
      </c>
      <c r="D17" s="111">
        <v>1000</v>
      </c>
      <c r="E17" s="111">
        <v>600</v>
      </c>
      <c r="F17" s="110" t="str">
        <f t="shared" ref="F17:F59" si="0">D17&amp;"x"&amp;E17&amp;"x"&amp;C17</f>
        <v>1000x600x50</v>
      </c>
      <c r="G17" s="175" t="s">
        <v>1404</v>
      </c>
      <c r="H17" s="108" t="s">
        <v>1403</v>
      </c>
      <c r="I17" s="107" t="s">
        <v>2</v>
      </c>
      <c r="J17" s="105" t="s">
        <v>5</v>
      </c>
      <c r="K17" s="104" t="s">
        <v>5</v>
      </c>
      <c r="L17" s="104" t="s">
        <v>5</v>
      </c>
      <c r="M17" s="103" t="s">
        <v>5</v>
      </c>
      <c r="N17" s="102">
        <v>10</v>
      </c>
      <c r="O17" s="95">
        <f t="shared" ref="O17:O59" si="1">N17*D17*E17/1000000</f>
        <v>6</v>
      </c>
      <c r="P17" s="94">
        <f t="shared" ref="P17:P59" si="2">O17*C17/1000</f>
        <v>0.3</v>
      </c>
      <c r="Q17" s="93">
        <f t="shared" ref="Q17:Q44" si="3">P17*AY17</f>
        <v>11.1</v>
      </c>
      <c r="R17" s="174"/>
      <c r="S17" s="99"/>
      <c r="T17" s="173"/>
      <c r="U17" s="171"/>
      <c r="V17" s="172"/>
      <c r="W17" s="171"/>
      <c r="X17" s="171"/>
      <c r="Y17" s="170"/>
      <c r="Z17" s="97">
        <v>286</v>
      </c>
      <c r="AA17" s="96" t="s">
        <v>4</v>
      </c>
      <c r="AB17" s="95">
        <f t="shared" ref="AB17:AD59" si="4">IF($AA17="--",$Z17*O17,$AA17*U17)</f>
        <v>1716</v>
      </c>
      <c r="AC17" s="94">
        <f t="shared" si="4"/>
        <v>85.8</v>
      </c>
      <c r="AD17" s="93">
        <f t="shared" si="4"/>
        <v>3174.6</v>
      </c>
      <c r="AE17" s="92" t="s">
        <v>3</v>
      </c>
      <c r="AF17" s="91">
        <v>1</v>
      </c>
      <c r="AG17" s="90" t="s">
        <v>2</v>
      </c>
      <c r="AH17" s="89">
        <f>IF(AG17="пач.",AF17*O17,AF17*U17)</f>
        <v>6</v>
      </c>
      <c r="AI17" s="88">
        <f>IF(AG17="пач.",AF17*P17,AF17*V17)</f>
        <v>0.3</v>
      </c>
      <c r="AJ17" s="87">
        <f>IF(AG17="пач.",AF17*Q17,AF17*W17)</f>
        <v>11.1</v>
      </c>
      <c r="AK17" s="86" t="s">
        <v>1399</v>
      </c>
      <c r="AL17" s="85" t="s">
        <v>0</v>
      </c>
      <c r="AM17" s="84">
        <f t="shared" ref="AM17:AM44" si="5">ROUND(AO17*C17/1000,2)</f>
        <v>137.5</v>
      </c>
      <c r="AN17" s="83">
        <f t="shared" ref="AN17:AN44" si="6">ROUND(AM17*1.2,2)</f>
        <v>165</v>
      </c>
      <c r="AO17" s="82">
        <f t="shared" ref="AO17:AO26" si="7">ROUND(AZ17*(1-$AP$9),2)</f>
        <v>2750</v>
      </c>
      <c r="AP17" s="81">
        <f t="shared" ref="AP17:AP44" si="8">ROUND(AO17*1.2,2)</f>
        <v>3300</v>
      </c>
      <c r="AY17" s="106">
        <v>37</v>
      </c>
      <c r="AZ17" s="80">
        <v>2750</v>
      </c>
      <c r="BB17" s="472"/>
    </row>
    <row r="18" spans="1:54">
      <c r="A18" s="78" t="s">
        <v>1976</v>
      </c>
      <c r="B18" s="77" t="s">
        <v>1363</v>
      </c>
      <c r="C18" s="79">
        <v>50</v>
      </c>
      <c r="D18" s="79">
        <v>1000</v>
      </c>
      <c r="E18" s="79">
        <v>600</v>
      </c>
      <c r="F18" s="77" t="str">
        <f t="shared" si="0"/>
        <v>1000x600x50</v>
      </c>
      <c r="G18" s="163" t="s">
        <v>1402</v>
      </c>
      <c r="H18" s="73" t="s">
        <v>2031</v>
      </c>
      <c r="I18" s="72" t="s">
        <v>117</v>
      </c>
      <c r="J18" s="70" t="s">
        <v>5</v>
      </c>
      <c r="K18" s="69"/>
      <c r="L18" s="69"/>
      <c r="M18" s="68" t="s">
        <v>5</v>
      </c>
      <c r="N18" s="67">
        <v>10</v>
      </c>
      <c r="O18" s="60">
        <f t="shared" si="1"/>
        <v>6</v>
      </c>
      <c r="P18" s="59">
        <f t="shared" si="2"/>
        <v>0.3</v>
      </c>
      <c r="Q18" s="58">
        <f t="shared" si="3"/>
        <v>11.1</v>
      </c>
      <c r="R18" s="62">
        <v>20</v>
      </c>
      <c r="S18" s="64">
        <v>4</v>
      </c>
      <c r="T18" s="180">
        <f>R18*N18</f>
        <v>200</v>
      </c>
      <c r="U18" s="60">
        <f>O18*R18</f>
        <v>120</v>
      </c>
      <c r="V18" s="59">
        <f>P18*R18</f>
        <v>6</v>
      </c>
      <c r="W18" s="60">
        <f>AY18*V18</f>
        <v>222</v>
      </c>
      <c r="X18" s="60" t="s">
        <v>280</v>
      </c>
      <c r="Y18" s="185">
        <f>R18/S18*N18*C18+140</f>
        <v>2640</v>
      </c>
      <c r="Z18" s="161">
        <v>260</v>
      </c>
      <c r="AA18" s="64">
        <v>13</v>
      </c>
      <c r="AB18" s="60">
        <f t="shared" si="4"/>
        <v>1560</v>
      </c>
      <c r="AC18" s="59">
        <f t="shared" si="4"/>
        <v>78</v>
      </c>
      <c r="AD18" s="58">
        <f t="shared" si="4"/>
        <v>2886</v>
      </c>
      <c r="AE18" s="57" t="s">
        <v>3</v>
      </c>
      <c r="AF18" s="56">
        <v>1</v>
      </c>
      <c r="AG18" s="177" t="s">
        <v>150</v>
      </c>
      <c r="AH18" s="54">
        <f t="shared" ref="AH18:AH68" si="9">IF(AG18="пач.",AF18*O18,AF18*U18)</f>
        <v>120</v>
      </c>
      <c r="AI18" s="53">
        <f t="shared" ref="AI18:AI68" si="10">IF(AG18="пач.",AF18*P18,AF18*V18)</f>
        <v>6</v>
      </c>
      <c r="AJ18" s="52">
        <f t="shared" ref="AJ18:AJ68" si="11">IF(AG18="пач.",AF18*Q18,AF18*W18)</f>
        <v>222</v>
      </c>
      <c r="AK18" s="51" t="s">
        <v>1399</v>
      </c>
      <c r="AL18" s="50" t="s">
        <v>1398</v>
      </c>
      <c r="AM18" s="49">
        <f t="shared" si="5"/>
        <v>137.5</v>
      </c>
      <c r="AN18" s="48">
        <f t="shared" si="6"/>
        <v>165</v>
      </c>
      <c r="AO18" s="47">
        <f t="shared" si="7"/>
        <v>2750</v>
      </c>
      <c r="AP18" s="46">
        <f t="shared" si="8"/>
        <v>3300</v>
      </c>
      <c r="AY18" s="71">
        <v>37</v>
      </c>
      <c r="AZ18" s="45">
        <v>2750</v>
      </c>
      <c r="BB18" s="472"/>
    </row>
    <row r="19" spans="1:54">
      <c r="A19" s="78" t="s">
        <v>1976</v>
      </c>
      <c r="B19" s="77" t="s">
        <v>1363</v>
      </c>
      <c r="C19" s="79">
        <v>50</v>
      </c>
      <c r="D19" s="79">
        <v>1000</v>
      </c>
      <c r="E19" s="79">
        <v>600</v>
      </c>
      <c r="F19" s="77" t="str">
        <f t="shared" si="0"/>
        <v>1000x600x50</v>
      </c>
      <c r="G19" s="163" t="s">
        <v>1401</v>
      </c>
      <c r="H19" s="73" t="s">
        <v>1400</v>
      </c>
      <c r="I19" s="72" t="s">
        <v>117</v>
      </c>
      <c r="J19" s="70"/>
      <c r="K19" s="69" t="s">
        <v>5</v>
      </c>
      <c r="L19" s="69"/>
      <c r="M19" s="68"/>
      <c r="N19" s="67">
        <v>10</v>
      </c>
      <c r="O19" s="60">
        <f t="shared" si="1"/>
        <v>6</v>
      </c>
      <c r="P19" s="59">
        <f t="shared" si="2"/>
        <v>0.3</v>
      </c>
      <c r="Q19" s="58">
        <f t="shared" si="3"/>
        <v>11.1</v>
      </c>
      <c r="R19" s="62">
        <v>20</v>
      </c>
      <c r="S19" s="64">
        <v>4</v>
      </c>
      <c r="T19" s="180">
        <f>R19*N19</f>
        <v>200</v>
      </c>
      <c r="U19" s="60">
        <f>O19*R19</f>
        <v>120</v>
      </c>
      <c r="V19" s="59">
        <f>P19*R19</f>
        <v>6</v>
      </c>
      <c r="W19" s="60">
        <f>AY19*V19</f>
        <v>222</v>
      </c>
      <c r="X19" s="60" t="s">
        <v>280</v>
      </c>
      <c r="Y19" s="185">
        <f>R19/S19*N19*C19+140</f>
        <v>2640</v>
      </c>
      <c r="Z19" s="161">
        <v>260</v>
      </c>
      <c r="AA19" s="64">
        <v>13</v>
      </c>
      <c r="AB19" s="60">
        <f t="shared" si="4"/>
        <v>1560</v>
      </c>
      <c r="AC19" s="59">
        <f t="shared" si="4"/>
        <v>78</v>
      </c>
      <c r="AD19" s="58">
        <f t="shared" si="4"/>
        <v>2886</v>
      </c>
      <c r="AE19" s="57" t="s">
        <v>3</v>
      </c>
      <c r="AF19" s="56">
        <v>1</v>
      </c>
      <c r="AG19" s="177" t="s">
        <v>150</v>
      </c>
      <c r="AH19" s="54">
        <f t="shared" si="9"/>
        <v>120</v>
      </c>
      <c r="AI19" s="53">
        <f t="shared" si="10"/>
        <v>6</v>
      </c>
      <c r="AJ19" s="52">
        <f t="shared" si="11"/>
        <v>222</v>
      </c>
      <c r="AK19" s="51" t="s">
        <v>1399</v>
      </c>
      <c r="AL19" s="50" t="s">
        <v>1398</v>
      </c>
      <c r="AM19" s="49">
        <f t="shared" si="5"/>
        <v>137.5</v>
      </c>
      <c r="AN19" s="48">
        <f t="shared" si="6"/>
        <v>165</v>
      </c>
      <c r="AO19" s="47">
        <f t="shared" si="7"/>
        <v>2750</v>
      </c>
      <c r="AP19" s="46">
        <f t="shared" si="8"/>
        <v>3300</v>
      </c>
      <c r="AY19" s="71">
        <v>37</v>
      </c>
      <c r="AZ19" s="45">
        <v>2750</v>
      </c>
      <c r="BB19" s="472"/>
    </row>
    <row r="20" spans="1:54">
      <c r="A20" s="78" t="s">
        <v>1976</v>
      </c>
      <c r="B20" s="77" t="s">
        <v>1363</v>
      </c>
      <c r="C20" s="190">
        <v>50</v>
      </c>
      <c r="D20" s="79">
        <v>1000</v>
      </c>
      <c r="E20" s="79">
        <v>600</v>
      </c>
      <c r="F20" s="77" t="str">
        <f t="shared" si="0"/>
        <v>1000x600x50</v>
      </c>
      <c r="G20" s="163" t="s">
        <v>1397</v>
      </c>
      <c r="H20" s="73" t="s">
        <v>1396</v>
      </c>
      <c r="I20" s="72" t="s">
        <v>2</v>
      </c>
      <c r="J20" s="70" t="s">
        <v>5</v>
      </c>
      <c r="K20" s="69"/>
      <c r="L20" s="69"/>
      <c r="M20" s="68"/>
      <c r="N20" s="67">
        <v>8</v>
      </c>
      <c r="O20" s="60">
        <f t="shared" si="1"/>
        <v>4.8</v>
      </c>
      <c r="P20" s="59">
        <f t="shared" si="2"/>
        <v>0.24</v>
      </c>
      <c r="Q20" s="58">
        <f t="shared" si="3"/>
        <v>8.879999999999999</v>
      </c>
      <c r="R20" s="168"/>
      <c r="S20" s="64"/>
      <c r="T20" s="167"/>
      <c r="U20" s="165"/>
      <c r="V20" s="166"/>
      <c r="W20" s="165"/>
      <c r="X20" s="165"/>
      <c r="Y20" s="164"/>
      <c r="Z20" s="62">
        <v>338</v>
      </c>
      <c r="AA20" s="61" t="s">
        <v>4</v>
      </c>
      <c r="AB20" s="60">
        <f t="shared" si="4"/>
        <v>1622.3999999999999</v>
      </c>
      <c r="AC20" s="59">
        <f t="shared" si="4"/>
        <v>81.11999999999999</v>
      </c>
      <c r="AD20" s="58">
        <f t="shared" si="4"/>
        <v>3001.4399999999996</v>
      </c>
      <c r="AE20" s="57" t="s">
        <v>3</v>
      </c>
      <c r="AF20" s="56">
        <v>1</v>
      </c>
      <c r="AG20" s="55" t="s">
        <v>2</v>
      </c>
      <c r="AH20" s="54">
        <f t="shared" si="9"/>
        <v>4.8</v>
      </c>
      <c r="AI20" s="53">
        <f t="shared" si="10"/>
        <v>0.24</v>
      </c>
      <c r="AJ20" s="52">
        <f t="shared" si="11"/>
        <v>8.879999999999999</v>
      </c>
      <c r="AK20" s="51" t="s">
        <v>1393</v>
      </c>
      <c r="AL20" s="50" t="s">
        <v>0</v>
      </c>
      <c r="AM20" s="49">
        <f t="shared" si="5"/>
        <v>137.5</v>
      </c>
      <c r="AN20" s="48">
        <f t="shared" si="6"/>
        <v>165</v>
      </c>
      <c r="AO20" s="47">
        <f t="shared" si="7"/>
        <v>2750</v>
      </c>
      <c r="AP20" s="46">
        <f t="shared" si="8"/>
        <v>3300</v>
      </c>
      <c r="AY20" s="71">
        <v>37</v>
      </c>
      <c r="AZ20" s="45">
        <v>2750</v>
      </c>
      <c r="BB20" s="472"/>
    </row>
    <row r="21" spans="1:54">
      <c r="A21" s="78" t="s">
        <v>1976</v>
      </c>
      <c r="B21" s="77" t="s">
        <v>1363</v>
      </c>
      <c r="C21" s="79">
        <v>50</v>
      </c>
      <c r="D21" s="79">
        <v>1000</v>
      </c>
      <c r="E21" s="79">
        <v>600</v>
      </c>
      <c r="F21" s="77" t="str">
        <f t="shared" si="0"/>
        <v>1000x600x50</v>
      </c>
      <c r="G21" s="163" t="s">
        <v>1395</v>
      </c>
      <c r="H21" s="73" t="s">
        <v>1394</v>
      </c>
      <c r="I21" s="72" t="s">
        <v>117</v>
      </c>
      <c r="J21" s="70" t="s">
        <v>5</v>
      </c>
      <c r="K21" s="69"/>
      <c r="L21" s="69"/>
      <c r="M21" s="68"/>
      <c r="N21" s="67">
        <v>8</v>
      </c>
      <c r="O21" s="60">
        <f t="shared" si="1"/>
        <v>4.8</v>
      </c>
      <c r="P21" s="59">
        <f t="shared" si="2"/>
        <v>0.24</v>
      </c>
      <c r="Q21" s="58">
        <f t="shared" si="3"/>
        <v>8.879999999999999</v>
      </c>
      <c r="R21" s="62">
        <v>24</v>
      </c>
      <c r="S21" s="64">
        <v>4</v>
      </c>
      <c r="T21" s="180">
        <f>R21*N21</f>
        <v>192</v>
      </c>
      <c r="U21" s="60">
        <f>O21*R21</f>
        <v>115.19999999999999</v>
      </c>
      <c r="V21" s="59">
        <f>P21*R21</f>
        <v>5.76</v>
      </c>
      <c r="W21" s="60">
        <f>AY21*V21</f>
        <v>213.12</v>
      </c>
      <c r="X21" s="60" t="s">
        <v>280</v>
      </c>
      <c r="Y21" s="179">
        <f>R21/S21*N21*C21+140</f>
        <v>2540</v>
      </c>
      <c r="Z21" s="161">
        <v>312</v>
      </c>
      <c r="AA21" s="64">
        <v>13</v>
      </c>
      <c r="AB21" s="60">
        <f t="shared" si="4"/>
        <v>1497.6</v>
      </c>
      <c r="AC21" s="59">
        <f t="shared" si="4"/>
        <v>74.88</v>
      </c>
      <c r="AD21" s="58">
        <f t="shared" si="4"/>
        <v>2770.56</v>
      </c>
      <c r="AE21" s="57" t="s">
        <v>3</v>
      </c>
      <c r="AF21" s="56">
        <v>1</v>
      </c>
      <c r="AG21" s="177" t="s">
        <v>150</v>
      </c>
      <c r="AH21" s="54">
        <f t="shared" si="9"/>
        <v>115.19999999999999</v>
      </c>
      <c r="AI21" s="53">
        <f t="shared" si="10"/>
        <v>5.76</v>
      </c>
      <c r="AJ21" s="52">
        <f t="shared" si="11"/>
        <v>213.12</v>
      </c>
      <c r="AK21" s="51" t="s">
        <v>1393</v>
      </c>
      <c r="AL21" s="50" t="s">
        <v>1392</v>
      </c>
      <c r="AM21" s="49">
        <f t="shared" si="5"/>
        <v>137.5</v>
      </c>
      <c r="AN21" s="48">
        <f t="shared" si="6"/>
        <v>165</v>
      </c>
      <c r="AO21" s="47">
        <f t="shared" si="7"/>
        <v>2750</v>
      </c>
      <c r="AP21" s="46">
        <f t="shared" si="8"/>
        <v>3300</v>
      </c>
      <c r="AY21" s="71">
        <v>37</v>
      </c>
      <c r="AZ21" s="45">
        <v>2750</v>
      </c>
      <c r="BB21" s="472"/>
    </row>
    <row r="22" spans="1:54">
      <c r="A22" s="78" t="s">
        <v>1976</v>
      </c>
      <c r="B22" s="77" t="s">
        <v>1363</v>
      </c>
      <c r="C22" s="191">
        <v>100</v>
      </c>
      <c r="D22" s="79">
        <v>1000</v>
      </c>
      <c r="E22" s="79">
        <v>600</v>
      </c>
      <c r="F22" s="75" t="str">
        <f t="shared" si="0"/>
        <v>1000x600x100</v>
      </c>
      <c r="G22" s="163" t="s">
        <v>1385</v>
      </c>
      <c r="H22" s="73" t="s">
        <v>1384</v>
      </c>
      <c r="I22" s="72" t="s">
        <v>2</v>
      </c>
      <c r="J22" s="70" t="s">
        <v>5</v>
      </c>
      <c r="K22" s="69" t="s">
        <v>5</v>
      </c>
      <c r="L22" s="69" t="s">
        <v>5</v>
      </c>
      <c r="M22" s="68" t="s">
        <v>5</v>
      </c>
      <c r="N22" s="67">
        <v>5</v>
      </c>
      <c r="O22" s="60">
        <f t="shared" si="1"/>
        <v>3</v>
      </c>
      <c r="P22" s="59">
        <f t="shared" si="2"/>
        <v>0.3</v>
      </c>
      <c r="Q22" s="58">
        <f t="shared" si="3"/>
        <v>11.1</v>
      </c>
      <c r="R22" s="168"/>
      <c r="S22" s="64"/>
      <c r="T22" s="167"/>
      <c r="U22" s="165"/>
      <c r="V22" s="166"/>
      <c r="W22" s="165"/>
      <c r="X22" s="165"/>
      <c r="Y22" s="164"/>
      <c r="Z22" s="62">
        <v>286</v>
      </c>
      <c r="AA22" s="61" t="s">
        <v>4</v>
      </c>
      <c r="AB22" s="60">
        <f t="shared" si="4"/>
        <v>858</v>
      </c>
      <c r="AC22" s="59">
        <f t="shared" si="4"/>
        <v>85.8</v>
      </c>
      <c r="AD22" s="58">
        <f t="shared" si="4"/>
        <v>3174.6</v>
      </c>
      <c r="AE22" s="57" t="s">
        <v>3</v>
      </c>
      <c r="AF22" s="56">
        <v>1</v>
      </c>
      <c r="AG22" s="55" t="s">
        <v>2</v>
      </c>
      <c r="AH22" s="54">
        <f t="shared" si="9"/>
        <v>3</v>
      </c>
      <c r="AI22" s="53">
        <f t="shared" si="10"/>
        <v>0.3</v>
      </c>
      <c r="AJ22" s="52">
        <f t="shared" si="11"/>
        <v>11.1</v>
      </c>
      <c r="AK22" s="51" t="s">
        <v>1380</v>
      </c>
      <c r="AL22" s="50" t="s">
        <v>0</v>
      </c>
      <c r="AM22" s="49">
        <f t="shared" si="5"/>
        <v>275</v>
      </c>
      <c r="AN22" s="48">
        <f t="shared" si="6"/>
        <v>330</v>
      </c>
      <c r="AO22" s="47">
        <f t="shared" si="7"/>
        <v>2750</v>
      </c>
      <c r="AP22" s="46">
        <f t="shared" si="8"/>
        <v>3300</v>
      </c>
      <c r="AY22" s="71">
        <v>37</v>
      </c>
      <c r="AZ22" s="45">
        <v>2750</v>
      </c>
      <c r="BB22" s="472"/>
    </row>
    <row r="23" spans="1:54">
      <c r="A23" s="78" t="s">
        <v>1976</v>
      </c>
      <c r="B23" s="77" t="s">
        <v>1363</v>
      </c>
      <c r="C23" s="79">
        <v>100</v>
      </c>
      <c r="D23" s="79">
        <v>1000</v>
      </c>
      <c r="E23" s="79">
        <v>600</v>
      </c>
      <c r="F23" s="77" t="str">
        <f t="shared" si="0"/>
        <v>1000x600x100</v>
      </c>
      <c r="G23" s="163" t="s">
        <v>1383</v>
      </c>
      <c r="H23" s="73" t="s">
        <v>2032</v>
      </c>
      <c r="I23" s="72" t="s">
        <v>117</v>
      </c>
      <c r="J23" s="70" t="s">
        <v>5</v>
      </c>
      <c r="K23" s="69"/>
      <c r="L23" s="69"/>
      <c r="M23" s="68" t="s">
        <v>5</v>
      </c>
      <c r="N23" s="67">
        <v>5</v>
      </c>
      <c r="O23" s="60">
        <f t="shared" si="1"/>
        <v>3</v>
      </c>
      <c r="P23" s="59">
        <f t="shared" si="2"/>
        <v>0.3</v>
      </c>
      <c r="Q23" s="58">
        <f t="shared" si="3"/>
        <v>11.1</v>
      </c>
      <c r="R23" s="62">
        <v>20</v>
      </c>
      <c r="S23" s="64">
        <v>4</v>
      </c>
      <c r="T23" s="180">
        <f>R23*N23</f>
        <v>100</v>
      </c>
      <c r="U23" s="60">
        <f>O23*R23</f>
        <v>60</v>
      </c>
      <c r="V23" s="59">
        <f>P23*R23</f>
        <v>6</v>
      </c>
      <c r="W23" s="60">
        <f>AY23*V23</f>
        <v>222</v>
      </c>
      <c r="X23" s="60" t="s">
        <v>280</v>
      </c>
      <c r="Y23" s="185">
        <f>R23/S23*N23*C23+140</f>
        <v>2640</v>
      </c>
      <c r="Z23" s="161">
        <v>260</v>
      </c>
      <c r="AA23" s="64">
        <v>13</v>
      </c>
      <c r="AB23" s="60">
        <f t="shared" si="4"/>
        <v>780</v>
      </c>
      <c r="AC23" s="59">
        <f t="shared" si="4"/>
        <v>78</v>
      </c>
      <c r="AD23" s="58">
        <f t="shared" si="4"/>
        <v>2886</v>
      </c>
      <c r="AE23" s="57" t="s">
        <v>3</v>
      </c>
      <c r="AF23" s="56">
        <v>1</v>
      </c>
      <c r="AG23" s="177" t="s">
        <v>150</v>
      </c>
      <c r="AH23" s="54">
        <f t="shared" si="9"/>
        <v>60</v>
      </c>
      <c r="AI23" s="53">
        <f t="shared" si="10"/>
        <v>6</v>
      </c>
      <c r="AJ23" s="52">
        <f t="shared" si="11"/>
        <v>222</v>
      </c>
      <c r="AK23" s="51" t="s">
        <v>1380</v>
      </c>
      <c r="AL23" s="50" t="s">
        <v>1379</v>
      </c>
      <c r="AM23" s="49">
        <f t="shared" si="5"/>
        <v>275</v>
      </c>
      <c r="AN23" s="48">
        <f t="shared" si="6"/>
        <v>330</v>
      </c>
      <c r="AO23" s="47">
        <f t="shared" si="7"/>
        <v>2750</v>
      </c>
      <c r="AP23" s="46">
        <f t="shared" si="8"/>
        <v>3300</v>
      </c>
      <c r="AY23" s="71">
        <v>37</v>
      </c>
      <c r="AZ23" s="45">
        <v>2750</v>
      </c>
      <c r="BB23" s="472"/>
    </row>
    <row r="24" spans="1:54">
      <c r="A24" s="78" t="s">
        <v>1976</v>
      </c>
      <c r="B24" s="77" t="s">
        <v>1363</v>
      </c>
      <c r="C24" s="79">
        <v>100</v>
      </c>
      <c r="D24" s="79">
        <v>1000</v>
      </c>
      <c r="E24" s="79">
        <v>600</v>
      </c>
      <c r="F24" s="77" t="str">
        <f t="shared" si="0"/>
        <v>1000x600x100</v>
      </c>
      <c r="G24" s="163" t="s">
        <v>1382</v>
      </c>
      <c r="H24" s="73" t="s">
        <v>1381</v>
      </c>
      <c r="I24" s="72" t="s">
        <v>117</v>
      </c>
      <c r="J24" s="70"/>
      <c r="K24" s="69" t="s">
        <v>5</v>
      </c>
      <c r="L24" s="69"/>
      <c r="M24" s="68"/>
      <c r="N24" s="67">
        <v>5</v>
      </c>
      <c r="O24" s="60">
        <f t="shared" si="1"/>
        <v>3</v>
      </c>
      <c r="P24" s="59">
        <f t="shared" si="2"/>
        <v>0.3</v>
      </c>
      <c r="Q24" s="58">
        <f t="shared" si="3"/>
        <v>11.1</v>
      </c>
      <c r="R24" s="62">
        <v>20</v>
      </c>
      <c r="S24" s="64">
        <v>4</v>
      </c>
      <c r="T24" s="180">
        <f>R24*N24</f>
        <v>100</v>
      </c>
      <c r="U24" s="60">
        <f>O24*R24</f>
        <v>60</v>
      </c>
      <c r="V24" s="59">
        <f>P24*R24</f>
        <v>6</v>
      </c>
      <c r="W24" s="60">
        <f>AY24*V24</f>
        <v>222</v>
      </c>
      <c r="X24" s="60" t="s">
        <v>280</v>
      </c>
      <c r="Y24" s="185">
        <f>R24/S24*N24*C24+140</f>
        <v>2640</v>
      </c>
      <c r="Z24" s="161">
        <v>260</v>
      </c>
      <c r="AA24" s="64">
        <v>13</v>
      </c>
      <c r="AB24" s="60">
        <f t="shared" si="4"/>
        <v>780</v>
      </c>
      <c r="AC24" s="59">
        <f t="shared" si="4"/>
        <v>78</v>
      </c>
      <c r="AD24" s="58">
        <f t="shared" si="4"/>
        <v>2886</v>
      </c>
      <c r="AE24" s="57" t="s">
        <v>3</v>
      </c>
      <c r="AF24" s="56">
        <v>1</v>
      </c>
      <c r="AG24" s="177" t="s">
        <v>150</v>
      </c>
      <c r="AH24" s="54">
        <f t="shared" si="9"/>
        <v>60</v>
      </c>
      <c r="AI24" s="53">
        <f t="shared" si="10"/>
        <v>6</v>
      </c>
      <c r="AJ24" s="52">
        <f t="shared" si="11"/>
        <v>222</v>
      </c>
      <c r="AK24" s="51" t="s">
        <v>1380</v>
      </c>
      <c r="AL24" s="50" t="s">
        <v>1379</v>
      </c>
      <c r="AM24" s="49">
        <f t="shared" si="5"/>
        <v>275</v>
      </c>
      <c r="AN24" s="48">
        <f t="shared" si="6"/>
        <v>330</v>
      </c>
      <c r="AO24" s="47">
        <f t="shared" si="7"/>
        <v>2750</v>
      </c>
      <c r="AP24" s="46">
        <f t="shared" si="8"/>
        <v>3300</v>
      </c>
      <c r="AY24" s="71">
        <v>37</v>
      </c>
      <c r="AZ24" s="45">
        <v>2750</v>
      </c>
      <c r="BB24" s="472"/>
    </row>
    <row r="25" spans="1:54">
      <c r="A25" s="78" t="s">
        <v>1976</v>
      </c>
      <c r="B25" s="77" t="s">
        <v>1363</v>
      </c>
      <c r="C25" s="190">
        <v>100</v>
      </c>
      <c r="D25" s="79">
        <v>1000</v>
      </c>
      <c r="E25" s="79">
        <v>600</v>
      </c>
      <c r="F25" s="77" t="str">
        <f t="shared" si="0"/>
        <v>1000x600x100</v>
      </c>
      <c r="G25" s="163" t="s">
        <v>1378</v>
      </c>
      <c r="H25" s="73" t="s">
        <v>1377</v>
      </c>
      <c r="I25" s="72" t="s">
        <v>2</v>
      </c>
      <c r="J25" s="70" t="s">
        <v>5</v>
      </c>
      <c r="K25" s="69"/>
      <c r="L25" s="69"/>
      <c r="M25" s="68"/>
      <c r="N25" s="67">
        <v>4</v>
      </c>
      <c r="O25" s="60">
        <f t="shared" si="1"/>
        <v>2.4</v>
      </c>
      <c r="P25" s="59">
        <f t="shared" si="2"/>
        <v>0.24</v>
      </c>
      <c r="Q25" s="58">
        <f t="shared" si="3"/>
        <v>8.879999999999999</v>
      </c>
      <c r="R25" s="168"/>
      <c r="S25" s="64"/>
      <c r="T25" s="167"/>
      <c r="U25" s="165"/>
      <c r="V25" s="166"/>
      <c r="W25" s="165"/>
      <c r="X25" s="165"/>
      <c r="Y25" s="164"/>
      <c r="Z25" s="62">
        <v>338</v>
      </c>
      <c r="AA25" s="61" t="s">
        <v>4</v>
      </c>
      <c r="AB25" s="60">
        <f t="shared" si="4"/>
        <v>811.19999999999993</v>
      </c>
      <c r="AC25" s="59">
        <f t="shared" si="4"/>
        <v>81.11999999999999</v>
      </c>
      <c r="AD25" s="58">
        <f t="shared" si="4"/>
        <v>3001.4399999999996</v>
      </c>
      <c r="AE25" s="57" t="s">
        <v>3</v>
      </c>
      <c r="AF25" s="56">
        <v>1</v>
      </c>
      <c r="AG25" s="55" t="s">
        <v>2</v>
      </c>
      <c r="AH25" s="54">
        <f t="shared" si="9"/>
        <v>2.4</v>
      </c>
      <c r="AI25" s="53">
        <f t="shared" si="10"/>
        <v>0.24</v>
      </c>
      <c r="AJ25" s="52">
        <f t="shared" si="11"/>
        <v>8.879999999999999</v>
      </c>
      <c r="AK25" s="51" t="s">
        <v>1374</v>
      </c>
      <c r="AL25" s="50" t="s">
        <v>0</v>
      </c>
      <c r="AM25" s="49">
        <f t="shared" si="5"/>
        <v>275</v>
      </c>
      <c r="AN25" s="48">
        <f t="shared" si="6"/>
        <v>330</v>
      </c>
      <c r="AO25" s="47">
        <f t="shared" si="7"/>
        <v>2750</v>
      </c>
      <c r="AP25" s="46">
        <f t="shared" si="8"/>
        <v>3300</v>
      </c>
      <c r="AY25" s="71">
        <v>37</v>
      </c>
      <c r="AZ25" s="45">
        <v>2750</v>
      </c>
      <c r="BB25" s="472"/>
    </row>
    <row r="26" spans="1:54">
      <c r="A26" s="78" t="s">
        <v>1976</v>
      </c>
      <c r="B26" s="77" t="s">
        <v>1363</v>
      </c>
      <c r="C26" s="79">
        <v>100</v>
      </c>
      <c r="D26" s="79">
        <v>1000</v>
      </c>
      <c r="E26" s="79">
        <v>600</v>
      </c>
      <c r="F26" s="77" t="str">
        <f t="shared" si="0"/>
        <v>1000x600x100</v>
      </c>
      <c r="G26" s="163" t="s">
        <v>1376</v>
      </c>
      <c r="H26" s="73" t="s">
        <v>1375</v>
      </c>
      <c r="I26" s="72" t="s">
        <v>117</v>
      </c>
      <c r="J26" s="70" t="s">
        <v>5</v>
      </c>
      <c r="K26" s="69"/>
      <c r="L26" s="69"/>
      <c r="M26" s="68"/>
      <c r="N26" s="67">
        <v>4</v>
      </c>
      <c r="O26" s="60">
        <f t="shared" si="1"/>
        <v>2.4</v>
      </c>
      <c r="P26" s="59">
        <f t="shared" si="2"/>
        <v>0.24</v>
      </c>
      <c r="Q26" s="58">
        <f t="shared" si="3"/>
        <v>8.879999999999999</v>
      </c>
      <c r="R26" s="62">
        <v>24</v>
      </c>
      <c r="S26" s="64">
        <v>4</v>
      </c>
      <c r="T26" s="180">
        <f>R26*N26</f>
        <v>96</v>
      </c>
      <c r="U26" s="60">
        <f>O26*R26</f>
        <v>57.599999999999994</v>
      </c>
      <c r="V26" s="59">
        <f>P26*R26</f>
        <v>5.76</v>
      </c>
      <c r="W26" s="60">
        <f>AY26*V26</f>
        <v>213.12</v>
      </c>
      <c r="X26" s="60" t="s">
        <v>280</v>
      </c>
      <c r="Y26" s="179">
        <f>R26/S26*N26*C26+140</f>
        <v>2540</v>
      </c>
      <c r="Z26" s="161">
        <v>312</v>
      </c>
      <c r="AA26" s="64">
        <v>13</v>
      </c>
      <c r="AB26" s="60">
        <f t="shared" si="4"/>
        <v>748.8</v>
      </c>
      <c r="AC26" s="59">
        <f t="shared" si="4"/>
        <v>74.88</v>
      </c>
      <c r="AD26" s="58">
        <f t="shared" si="4"/>
        <v>2770.56</v>
      </c>
      <c r="AE26" s="57" t="s">
        <v>3</v>
      </c>
      <c r="AF26" s="56">
        <v>1</v>
      </c>
      <c r="AG26" s="177" t="s">
        <v>150</v>
      </c>
      <c r="AH26" s="54">
        <f t="shared" si="9"/>
        <v>57.599999999999994</v>
      </c>
      <c r="AI26" s="53">
        <f t="shared" si="10"/>
        <v>5.76</v>
      </c>
      <c r="AJ26" s="52">
        <f t="shared" si="11"/>
        <v>213.12</v>
      </c>
      <c r="AK26" s="51" t="s">
        <v>1374</v>
      </c>
      <c r="AL26" s="50" t="s">
        <v>1373</v>
      </c>
      <c r="AM26" s="49">
        <f t="shared" si="5"/>
        <v>275</v>
      </c>
      <c r="AN26" s="48">
        <f t="shared" si="6"/>
        <v>330</v>
      </c>
      <c r="AO26" s="47">
        <f t="shared" si="7"/>
        <v>2750</v>
      </c>
      <c r="AP26" s="46">
        <f t="shared" si="8"/>
        <v>3300</v>
      </c>
      <c r="AY26" s="71">
        <v>37</v>
      </c>
      <c r="AZ26" s="45">
        <v>2750</v>
      </c>
      <c r="BB26" s="472"/>
    </row>
    <row r="27" spans="1:54">
      <c r="A27" s="78" t="s">
        <v>1976</v>
      </c>
      <c r="B27" s="75" t="s">
        <v>1347</v>
      </c>
      <c r="C27" s="75">
        <v>50</v>
      </c>
      <c r="D27" s="75">
        <v>800</v>
      </c>
      <c r="E27" s="75">
        <v>600</v>
      </c>
      <c r="F27" s="75" t="str">
        <f t="shared" si="0"/>
        <v>800x600x50</v>
      </c>
      <c r="G27" s="163" t="s">
        <v>1359</v>
      </c>
      <c r="H27" s="73" t="s">
        <v>1358</v>
      </c>
      <c r="I27" s="72" t="s">
        <v>117</v>
      </c>
      <c r="J27" s="70"/>
      <c r="K27" s="69" t="s">
        <v>5</v>
      </c>
      <c r="L27" s="69" t="s">
        <v>5</v>
      </c>
      <c r="M27" s="68"/>
      <c r="N27" s="67">
        <v>12</v>
      </c>
      <c r="O27" s="60">
        <f t="shared" si="1"/>
        <v>5.76</v>
      </c>
      <c r="P27" s="59">
        <f t="shared" si="2"/>
        <v>0.28799999999999998</v>
      </c>
      <c r="Q27" s="58">
        <f t="shared" si="3"/>
        <v>9.2159999999999993</v>
      </c>
      <c r="R27" s="202">
        <v>24</v>
      </c>
      <c r="S27" s="201" t="s">
        <v>4</v>
      </c>
      <c r="T27" s="180">
        <f>R27*N27</f>
        <v>288</v>
      </c>
      <c r="U27" s="60">
        <f>O27*R27</f>
        <v>138.24</v>
      </c>
      <c r="V27" s="59">
        <f>P27*R27</f>
        <v>6.911999999999999</v>
      </c>
      <c r="W27" s="60">
        <f>AY27*V27</f>
        <v>221.18399999999997</v>
      </c>
      <c r="X27" s="60" t="s">
        <v>1343</v>
      </c>
      <c r="Y27" s="200">
        <v>2540</v>
      </c>
      <c r="Z27" s="161">
        <v>528</v>
      </c>
      <c r="AA27" s="64">
        <v>22</v>
      </c>
      <c r="AB27" s="60">
        <f t="shared" si="4"/>
        <v>3041.28</v>
      </c>
      <c r="AC27" s="59">
        <f t="shared" si="4"/>
        <v>152.06399999999996</v>
      </c>
      <c r="AD27" s="58">
        <f t="shared" si="4"/>
        <v>4866.0479999999989</v>
      </c>
      <c r="AE27" s="57" t="s">
        <v>3</v>
      </c>
      <c r="AF27" s="56">
        <v>1</v>
      </c>
      <c r="AG27" s="177" t="s">
        <v>150</v>
      </c>
      <c r="AH27" s="54">
        <f t="shared" si="9"/>
        <v>138.24</v>
      </c>
      <c r="AI27" s="53">
        <f t="shared" si="10"/>
        <v>6.911999999999999</v>
      </c>
      <c r="AJ27" s="52">
        <f t="shared" si="11"/>
        <v>221.18399999999997</v>
      </c>
      <c r="AK27" s="51" t="s">
        <v>1357</v>
      </c>
      <c r="AL27" s="50" t="s">
        <v>1356</v>
      </c>
      <c r="AM27" s="49">
        <f t="shared" si="5"/>
        <v>137.5</v>
      </c>
      <c r="AN27" s="48">
        <f t="shared" si="6"/>
        <v>165</v>
      </c>
      <c r="AO27" s="47">
        <f>ROUND(AZ27*(1-$AP$10),2)</f>
        <v>2750</v>
      </c>
      <c r="AP27" s="46">
        <f t="shared" si="8"/>
        <v>3300</v>
      </c>
      <c r="AY27" s="71">
        <v>32</v>
      </c>
      <c r="AZ27" s="45">
        <v>2750</v>
      </c>
      <c r="BB27" s="472"/>
    </row>
    <row r="28" spans="1:54">
      <c r="A28" s="78" t="s">
        <v>1976</v>
      </c>
      <c r="B28" s="77" t="s">
        <v>1347</v>
      </c>
      <c r="C28" s="75">
        <v>100</v>
      </c>
      <c r="D28" s="77">
        <v>800</v>
      </c>
      <c r="E28" s="77">
        <v>600</v>
      </c>
      <c r="F28" s="75" t="str">
        <f t="shared" si="0"/>
        <v>800x600x100</v>
      </c>
      <c r="G28" s="163" t="s">
        <v>1355</v>
      </c>
      <c r="H28" s="73" t="s">
        <v>1354</v>
      </c>
      <c r="I28" s="72" t="s">
        <v>117</v>
      </c>
      <c r="J28" s="70"/>
      <c r="K28" s="69" t="s">
        <v>5</v>
      </c>
      <c r="L28" s="69" t="s">
        <v>5</v>
      </c>
      <c r="M28" s="68"/>
      <c r="N28" s="67">
        <v>6</v>
      </c>
      <c r="O28" s="60">
        <f t="shared" si="1"/>
        <v>2.88</v>
      </c>
      <c r="P28" s="59">
        <f t="shared" si="2"/>
        <v>0.28799999999999998</v>
      </c>
      <c r="Q28" s="58">
        <f t="shared" si="3"/>
        <v>9.2159999999999993</v>
      </c>
      <c r="R28" s="202">
        <v>36</v>
      </c>
      <c r="S28" s="201" t="s">
        <v>4</v>
      </c>
      <c r="T28" s="180">
        <f>R28*N28</f>
        <v>216</v>
      </c>
      <c r="U28" s="60">
        <f>O28*R28</f>
        <v>103.67999999999999</v>
      </c>
      <c r="V28" s="59">
        <f>P28*R28</f>
        <v>10.367999999999999</v>
      </c>
      <c r="W28" s="60">
        <f>AY28*V28</f>
        <v>331.77599999999995</v>
      </c>
      <c r="X28" s="60" t="s">
        <v>1343</v>
      </c>
      <c r="Y28" s="200">
        <v>2540</v>
      </c>
      <c r="Z28" s="161">
        <v>720</v>
      </c>
      <c r="AA28" s="64">
        <v>20</v>
      </c>
      <c r="AB28" s="60">
        <f t="shared" si="4"/>
        <v>2073.6</v>
      </c>
      <c r="AC28" s="59">
        <f t="shared" si="4"/>
        <v>207.35999999999996</v>
      </c>
      <c r="AD28" s="58">
        <f t="shared" si="4"/>
        <v>6635.5199999999986</v>
      </c>
      <c r="AE28" s="57" t="s">
        <v>3</v>
      </c>
      <c r="AF28" s="56">
        <v>1</v>
      </c>
      <c r="AG28" s="177" t="s">
        <v>150</v>
      </c>
      <c r="AH28" s="54">
        <f t="shared" si="9"/>
        <v>103.67999999999999</v>
      </c>
      <c r="AI28" s="53">
        <f t="shared" si="10"/>
        <v>10.367999999999999</v>
      </c>
      <c r="AJ28" s="52">
        <f t="shared" si="11"/>
        <v>331.77599999999995</v>
      </c>
      <c r="AK28" s="51" t="s">
        <v>1353</v>
      </c>
      <c r="AL28" s="50" t="s">
        <v>1352</v>
      </c>
      <c r="AM28" s="49">
        <f t="shared" si="5"/>
        <v>275</v>
      </c>
      <c r="AN28" s="48">
        <f t="shared" si="6"/>
        <v>330</v>
      </c>
      <c r="AO28" s="47">
        <f>ROUND(AZ28*(1-$AP$10),2)</f>
        <v>2750</v>
      </c>
      <c r="AP28" s="46">
        <f t="shared" si="8"/>
        <v>3300</v>
      </c>
      <c r="AY28" s="71">
        <v>32</v>
      </c>
      <c r="AZ28" s="45">
        <v>2750</v>
      </c>
      <c r="BB28" s="472"/>
    </row>
    <row r="29" spans="1:54">
      <c r="A29" s="78" t="s">
        <v>1976</v>
      </c>
      <c r="B29" s="77" t="s">
        <v>1347</v>
      </c>
      <c r="C29" s="77">
        <v>100</v>
      </c>
      <c r="D29" s="75">
        <v>1200</v>
      </c>
      <c r="E29" s="75">
        <v>600</v>
      </c>
      <c r="F29" s="75" t="str">
        <f t="shared" si="0"/>
        <v>1200x600x100</v>
      </c>
      <c r="G29" s="163" t="s">
        <v>1351</v>
      </c>
      <c r="H29" s="73" t="s">
        <v>1350</v>
      </c>
      <c r="I29" s="72" t="s">
        <v>117</v>
      </c>
      <c r="J29" s="70"/>
      <c r="K29" s="69" t="s">
        <v>5</v>
      </c>
      <c r="L29" s="69" t="s">
        <v>5</v>
      </c>
      <c r="M29" s="68"/>
      <c r="N29" s="67">
        <v>6</v>
      </c>
      <c r="O29" s="60">
        <f t="shared" si="1"/>
        <v>4.32</v>
      </c>
      <c r="P29" s="59">
        <f t="shared" si="2"/>
        <v>0.432</v>
      </c>
      <c r="Q29" s="58">
        <f t="shared" si="3"/>
        <v>13.824</v>
      </c>
      <c r="R29" s="202">
        <v>24</v>
      </c>
      <c r="S29" s="201" t="s">
        <v>4</v>
      </c>
      <c r="T29" s="180">
        <f>R29*N29</f>
        <v>144</v>
      </c>
      <c r="U29" s="60">
        <f>O29*R29</f>
        <v>103.68</v>
      </c>
      <c r="V29" s="59">
        <f>P29*R29</f>
        <v>10.368</v>
      </c>
      <c r="W29" s="60">
        <f>AY29*V29</f>
        <v>331.77600000000001</v>
      </c>
      <c r="X29" s="60" t="s">
        <v>1343</v>
      </c>
      <c r="Y29" s="200">
        <v>2540</v>
      </c>
      <c r="Z29" s="161">
        <v>480</v>
      </c>
      <c r="AA29" s="64">
        <v>20</v>
      </c>
      <c r="AB29" s="60">
        <f t="shared" si="4"/>
        <v>2073.6000000000004</v>
      </c>
      <c r="AC29" s="59">
        <f t="shared" si="4"/>
        <v>207.36</v>
      </c>
      <c r="AD29" s="58">
        <f t="shared" si="4"/>
        <v>6635.52</v>
      </c>
      <c r="AE29" s="57" t="s">
        <v>3</v>
      </c>
      <c r="AF29" s="56">
        <v>1</v>
      </c>
      <c r="AG29" s="177" t="s">
        <v>150</v>
      </c>
      <c r="AH29" s="54">
        <f t="shared" si="9"/>
        <v>103.68</v>
      </c>
      <c r="AI29" s="53">
        <f t="shared" si="10"/>
        <v>10.368</v>
      </c>
      <c r="AJ29" s="52">
        <f t="shared" si="11"/>
        <v>331.77600000000001</v>
      </c>
      <c r="AK29" s="51" t="s">
        <v>1349</v>
      </c>
      <c r="AL29" s="50" t="s">
        <v>1348</v>
      </c>
      <c r="AM29" s="49">
        <f t="shared" si="5"/>
        <v>275</v>
      </c>
      <c r="AN29" s="48">
        <f t="shared" si="6"/>
        <v>330</v>
      </c>
      <c r="AO29" s="47">
        <f>ROUND(AZ29*(1-$AP$10),2)</f>
        <v>2750</v>
      </c>
      <c r="AP29" s="46">
        <f t="shared" si="8"/>
        <v>3300</v>
      </c>
      <c r="AY29" s="71">
        <v>32</v>
      </c>
      <c r="AZ29" s="45">
        <v>2750</v>
      </c>
      <c r="BB29" s="472"/>
    </row>
    <row r="30" spans="1:54">
      <c r="A30" s="78" t="s">
        <v>1976</v>
      </c>
      <c r="B30" s="77" t="s">
        <v>1347</v>
      </c>
      <c r="C30" s="75">
        <v>150</v>
      </c>
      <c r="D30" s="77">
        <v>1200</v>
      </c>
      <c r="E30" s="77">
        <v>600</v>
      </c>
      <c r="F30" s="75" t="str">
        <f t="shared" si="0"/>
        <v>1200x600x150</v>
      </c>
      <c r="G30" s="163" t="s">
        <v>1345</v>
      </c>
      <c r="H30" s="73" t="s">
        <v>1344</v>
      </c>
      <c r="I30" s="72" t="s">
        <v>117</v>
      </c>
      <c r="J30" s="70"/>
      <c r="K30" s="69" t="s">
        <v>5</v>
      </c>
      <c r="L30" s="69" t="s">
        <v>5</v>
      </c>
      <c r="M30" s="68"/>
      <c r="N30" s="67">
        <v>5</v>
      </c>
      <c r="O30" s="60">
        <f t="shared" si="1"/>
        <v>3.6</v>
      </c>
      <c r="P30" s="59">
        <f t="shared" si="2"/>
        <v>0.54</v>
      </c>
      <c r="Q30" s="58">
        <f t="shared" si="3"/>
        <v>17.28</v>
      </c>
      <c r="R30" s="202">
        <v>20</v>
      </c>
      <c r="S30" s="201" t="s">
        <v>4</v>
      </c>
      <c r="T30" s="180">
        <f>R30*N30</f>
        <v>100</v>
      </c>
      <c r="U30" s="60">
        <f>O30*R30</f>
        <v>72</v>
      </c>
      <c r="V30" s="59">
        <f>P30*R30</f>
        <v>10.8</v>
      </c>
      <c r="W30" s="60">
        <f>AY30*V30</f>
        <v>345.6</v>
      </c>
      <c r="X30" s="60" t="s">
        <v>1343</v>
      </c>
      <c r="Y30" s="200">
        <v>2540</v>
      </c>
      <c r="Z30" s="161">
        <v>400</v>
      </c>
      <c r="AA30" s="64">
        <v>20</v>
      </c>
      <c r="AB30" s="60">
        <f t="shared" si="4"/>
        <v>1440</v>
      </c>
      <c r="AC30" s="59">
        <f t="shared" si="4"/>
        <v>216</v>
      </c>
      <c r="AD30" s="58">
        <f t="shared" si="4"/>
        <v>6912</v>
      </c>
      <c r="AE30" s="57" t="s">
        <v>3</v>
      </c>
      <c r="AF30" s="56">
        <v>1</v>
      </c>
      <c r="AG30" s="177" t="s">
        <v>150</v>
      </c>
      <c r="AH30" s="54">
        <f t="shared" si="9"/>
        <v>72</v>
      </c>
      <c r="AI30" s="53">
        <f t="shared" si="10"/>
        <v>10.8</v>
      </c>
      <c r="AJ30" s="52">
        <f t="shared" si="11"/>
        <v>345.6</v>
      </c>
      <c r="AK30" s="51" t="s">
        <v>1342</v>
      </c>
      <c r="AL30" s="50" t="s">
        <v>1341</v>
      </c>
      <c r="AM30" s="49">
        <f t="shared" si="5"/>
        <v>412.5</v>
      </c>
      <c r="AN30" s="48">
        <f t="shared" si="6"/>
        <v>495</v>
      </c>
      <c r="AO30" s="47">
        <f>ROUND(AZ30*(1-$AP$10),2)</f>
        <v>2750</v>
      </c>
      <c r="AP30" s="46">
        <f t="shared" si="8"/>
        <v>3300</v>
      </c>
      <c r="AY30" s="71">
        <v>32</v>
      </c>
      <c r="AZ30" s="45">
        <v>2750</v>
      </c>
      <c r="BB30" s="472"/>
    </row>
    <row r="31" spans="1:54">
      <c r="A31" s="78" t="s">
        <v>1976</v>
      </c>
      <c r="B31" s="75" t="s">
        <v>1330</v>
      </c>
      <c r="C31" s="191">
        <v>50</v>
      </c>
      <c r="D31" s="76">
        <v>1000</v>
      </c>
      <c r="E31" s="76">
        <v>600</v>
      </c>
      <c r="F31" s="75" t="str">
        <f t="shared" si="0"/>
        <v>1000x600x50</v>
      </c>
      <c r="G31" s="163" t="s">
        <v>1340</v>
      </c>
      <c r="H31" s="73" t="s">
        <v>1339</v>
      </c>
      <c r="I31" s="72" t="s">
        <v>2</v>
      </c>
      <c r="J31" s="70" t="s">
        <v>5</v>
      </c>
      <c r="K31" s="69" t="s">
        <v>5</v>
      </c>
      <c r="L31" s="69" t="s">
        <v>5</v>
      </c>
      <c r="M31" s="68" t="s">
        <v>5</v>
      </c>
      <c r="N31" s="67">
        <v>8</v>
      </c>
      <c r="O31" s="60">
        <f t="shared" si="1"/>
        <v>4.8</v>
      </c>
      <c r="P31" s="59">
        <f t="shared" si="2"/>
        <v>0.24</v>
      </c>
      <c r="Q31" s="58">
        <f t="shared" si="3"/>
        <v>10.799999999999999</v>
      </c>
      <c r="R31" s="168"/>
      <c r="S31" s="64"/>
      <c r="T31" s="167"/>
      <c r="U31" s="165"/>
      <c r="V31" s="166"/>
      <c r="W31" s="165"/>
      <c r="X31" s="165"/>
      <c r="Y31" s="164"/>
      <c r="Z31" s="62">
        <v>338</v>
      </c>
      <c r="AA31" s="61" t="s">
        <v>4</v>
      </c>
      <c r="AB31" s="60">
        <f t="shared" si="4"/>
        <v>1622.3999999999999</v>
      </c>
      <c r="AC31" s="59">
        <f t="shared" si="4"/>
        <v>81.11999999999999</v>
      </c>
      <c r="AD31" s="58">
        <f t="shared" si="4"/>
        <v>3650.3999999999996</v>
      </c>
      <c r="AE31" s="57" t="s">
        <v>3</v>
      </c>
      <c r="AF31" s="56">
        <v>1</v>
      </c>
      <c r="AG31" s="55" t="s">
        <v>2</v>
      </c>
      <c r="AH31" s="54">
        <f t="shared" si="9"/>
        <v>4.8</v>
      </c>
      <c r="AI31" s="53">
        <f t="shared" si="10"/>
        <v>0.24</v>
      </c>
      <c r="AJ31" s="52">
        <f t="shared" si="11"/>
        <v>10.799999999999999</v>
      </c>
      <c r="AK31" s="51" t="s">
        <v>1335</v>
      </c>
      <c r="AL31" s="50" t="s">
        <v>0</v>
      </c>
      <c r="AM31" s="49">
        <f t="shared" si="5"/>
        <v>143.5</v>
      </c>
      <c r="AN31" s="48">
        <f t="shared" si="6"/>
        <v>172.2</v>
      </c>
      <c r="AO31" s="47">
        <f t="shared" ref="AO31:AO44" si="12">ROUND(AZ31*(1-$AP$9),2)</f>
        <v>2870</v>
      </c>
      <c r="AP31" s="46">
        <f t="shared" si="8"/>
        <v>3444</v>
      </c>
      <c r="AY31" s="71">
        <v>45</v>
      </c>
      <c r="AZ31" s="45">
        <v>2870</v>
      </c>
      <c r="BB31" s="472"/>
    </row>
    <row r="32" spans="1:54">
      <c r="A32" s="78" t="s">
        <v>1976</v>
      </c>
      <c r="B32" s="77" t="s">
        <v>1330</v>
      </c>
      <c r="C32" s="79">
        <v>50</v>
      </c>
      <c r="D32" s="79">
        <v>1000</v>
      </c>
      <c r="E32" s="79">
        <v>600</v>
      </c>
      <c r="F32" s="77" t="str">
        <f t="shared" si="0"/>
        <v>1000x600x50</v>
      </c>
      <c r="G32" s="163" t="s">
        <v>1338</v>
      </c>
      <c r="H32" s="73" t="s">
        <v>2033</v>
      </c>
      <c r="I32" s="72" t="s">
        <v>117</v>
      </c>
      <c r="J32" s="70" t="s">
        <v>5</v>
      </c>
      <c r="K32" s="69"/>
      <c r="L32" s="69"/>
      <c r="M32" s="68" t="s">
        <v>5</v>
      </c>
      <c r="N32" s="67">
        <v>8</v>
      </c>
      <c r="O32" s="60">
        <f t="shared" si="1"/>
        <v>4.8</v>
      </c>
      <c r="P32" s="59">
        <f t="shared" si="2"/>
        <v>0.24</v>
      </c>
      <c r="Q32" s="58">
        <f t="shared" si="3"/>
        <v>10.799999999999999</v>
      </c>
      <c r="R32" s="62">
        <v>24</v>
      </c>
      <c r="S32" s="64">
        <v>4</v>
      </c>
      <c r="T32" s="180">
        <f>R32*N32</f>
        <v>192</v>
      </c>
      <c r="U32" s="60">
        <f>O32*R32</f>
        <v>115.19999999999999</v>
      </c>
      <c r="V32" s="59">
        <f>P32*R32</f>
        <v>5.76</v>
      </c>
      <c r="W32" s="60">
        <f>AY32*V32</f>
        <v>259.2</v>
      </c>
      <c r="X32" s="60" t="s">
        <v>280</v>
      </c>
      <c r="Y32" s="185">
        <f>R32/S32*N32*C32+140</f>
        <v>2540</v>
      </c>
      <c r="Z32" s="161">
        <v>312</v>
      </c>
      <c r="AA32" s="64">
        <v>13</v>
      </c>
      <c r="AB32" s="60">
        <f t="shared" si="4"/>
        <v>1497.6</v>
      </c>
      <c r="AC32" s="59">
        <f t="shared" si="4"/>
        <v>74.88</v>
      </c>
      <c r="AD32" s="58">
        <f t="shared" si="4"/>
        <v>3369.6</v>
      </c>
      <c r="AE32" s="57" t="s">
        <v>3</v>
      </c>
      <c r="AF32" s="56">
        <v>1</v>
      </c>
      <c r="AG32" s="177" t="s">
        <v>150</v>
      </c>
      <c r="AH32" s="54">
        <f t="shared" si="9"/>
        <v>115.19999999999999</v>
      </c>
      <c r="AI32" s="53">
        <f t="shared" si="10"/>
        <v>5.76</v>
      </c>
      <c r="AJ32" s="52">
        <f t="shared" si="11"/>
        <v>259.2</v>
      </c>
      <c r="AK32" s="51" t="s">
        <v>1335</v>
      </c>
      <c r="AL32" s="50" t="s">
        <v>1334</v>
      </c>
      <c r="AM32" s="49">
        <f t="shared" si="5"/>
        <v>143.5</v>
      </c>
      <c r="AN32" s="48">
        <f t="shared" si="6"/>
        <v>172.2</v>
      </c>
      <c r="AO32" s="47">
        <f t="shared" si="12"/>
        <v>2870</v>
      </c>
      <c r="AP32" s="46">
        <f t="shared" si="8"/>
        <v>3444</v>
      </c>
      <c r="AY32" s="71">
        <v>45</v>
      </c>
      <c r="AZ32" s="45">
        <v>2870</v>
      </c>
      <c r="BB32" s="472"/>
    </row>
    <row r="33" spans="1:54">
      <c r="A33" s="78" t="s">
        <v>1976</v>
      </c>
      <c r="B33" s="77" t="s">
        <v>1330</v>
      </c>
      <c r="C33" s="79">
        <v>50</v>
      </c>
      <c r="D33" s="79">
        <v>1000</v>
      </c>
      <c r="E33" s="79">
        <v>600</v>
      </c>
      <c r="F33" s="77" t="str">
        <f t="shared" si="0"/>
        <v>1000x600x50</v>
      </c>
      <c r="G33" s="163" t="s">
        <v>1337</v>
      </c>
      <c r="H33" s="73" t="s">
        <v>1336</v>
      </c>
      <c r="I33" s="72" t="s">
        <v>117</v>
      </c>
      <c r="J33" s="70"/>
      <c r="K33" s="69" t="s">
        <v>5</v>
      </c>
      <c r="L33" s="69" t="s">
        <v>5</v>
      </c>
      <c r="M33" s="68"/>
      <c r="N33" s="67">
        <v>8</v>
      </c>
      <c r="O33" s="60">
        <f t="shared" si="1"/>
        <v>4.8</v>
      </c>
      <c r="P33" s="59">
        <f t="shared" si="2"/>
        <v>0.24</v>
      </c>
      <c r="Q33" s="58">
        <f t="shared" si="3"/>
        <v>10.799999999999999</v>
      </c>
      <c r="R33" s="62">
        <v>24</v>
      </c>
      <c r="S33" s="64">
        <v>4</v>
      </c>
      <c r="T33" s="180">
        <f>R33*N33</f>
        <v>192</v>
      </c>
      <c r="U33" s="60">
        <f>O33*R33</f>
        <v>115.19999999999999</v>
      </c>
      <c r="V33" s="59">
        <f>P33*R33</f>
        <v>5.76</v>
      </c>
      <c r="W33" s="60">
        <f>AY33*V33</f>
        <v>259.2</v>
      </c>
      <c r="X33" s="60" t="s">
        <v>280</v>
      </c>
      <c r="Y33" s="185">
        <f>R33/S33*N33*C33+140</f>
        <v>2540</v>
      </c>
      <c r="Z33" s="161">
        <v>312</v>
      </c>
      <c r="AA33" s="64">
        <v>13</v>
      </c>
      <c r="AB33" s="60">
        <f t="shared" si="4"/>
        <v>1497.6</v>
      </c>
      <c r="AC33" s="59">
        <f t="shared" si="4"/>
        <v>74.88</v>
      </c>
      <c r="AD33" s="58">
        <f t="shared" si="4"/>
        <v>3369.6</v>
      </c>
      <c r="AE33" s="57" t="s">
        <v>3</v>
      </c>
      <c r="AF33" s="56">
        <v>1</v>
      </c>
      <c r="AG33" s="177" t="s">
        <v>150</v>
      </c>
      <c r="AH33" s="54">
        <f t="shared" si="9"/>
        <v>115.19999999999999</v>
      </c>
      <c r="AI33" s="53">
        <f t="shared" si="10"/>
        <v>5.76</v>
      </c>
      <c r="AJ33" s="52">
        <f t="shared" si="11"/>
        <v>259.2</v>
      </c>
      <c r="AK33" s="51" t="s">
        <v>1335</v>
      </c>
      <c r="AL33" s="50" t="s">
        <v>1334</v>
      </c>
      <c r="AM33" s="49">
        <f t="shared" si="5"/>
        <v>143.5</v>
      </c>
      <c r="AN33" s="48">
        <f t="shared" si="6"/>
        <v>172.2</v>
      </c>
      <c r="AO33" s="47">
        <f t="shared" si="12"/>
        <v>2870</v>
      </c>
      <c r="AP33" s="46">
        <f t="shared" si="8"/>
        <v>3444</v>
      </c>
      <c r="AY33" s="71">
        <v>45</v>
      </c>
      <c r="AZ33" s="45">
        <v>2870</v>
      </c>
      <c r="BB33" s="472"/>
    </row>
    <row r="34" spans="1:54">
      <c r="A34" s="78" t="s">
        <v>1976</v>
      </c>
      <c r="B34" s="77" t="s">
        <v>1330</v>
      </c>
      <c r="C34" s="191">
        <v>100</v>
      </c>
      <c r="D34" s="79">
        <v>1000</v>
      </c>
      <c r="E34" s="79">
        <v>600</v>
      </c>
      <c r="F34" s="75" t="str">
        <f t="shared" si="0"/>
        <v>1000x600x100</v>
      </c>
      <c r="G34" s="163" t="s">
        <v>1333</v>
      </c>
      <c r="H34" s="73" t="s">
        <v>1332</v>
      </c>
      <c r="I34" s="72" t="s">
        <v>2</v>
      </c>
      <c r="J34" s="70" t="s">
        <v>5</v>
      </c>
      <c r="K34" s="69" t="s">
        <v>5</v>
      </c>
      <c r="L34" s="69" t="s">
        <v>5</v>
      </c>
      <c r="M34" s="68" t="s">
        <v>5</v>
      </c>
      <c r="N34" s="67">
        <v>4</v>
      </c>
      <c r="O34" s="60">
        <f t="shared" si="1"/>
        <v>2.4</v>
      </c>
      <c r="P34" s="59">
        <f t="shared" si="2"/>
        <v>0.24</v>
      </c>
      <c r="Q34" s="58">
        <f t="shared" si="3"/>
        <v>10.799999999999999</v>
      </c>
      <c r="R34" s="168"/>
      <c r="S34" s="64"/>
      <c r="T34" s="167"/>
      <c r="U34" s="165"/>
      <c r="V34" s="166"/>
      <c r="W34" s="165"/>
      <c r="X34" s="165"/>
      <c r="Y34" s="164"/>
      <c r="Z34" s="62">
        <v>338</v>
      </c>
      <c r="AA34" s="61" t="s">
        <v>4</v>
      </c>
      <c r="AB34" s="60">
        <f t="shared" si="4"/>
        <v>811.19999999999993</v>
      </c>
      <c r="AC34" s="59">
        <f t="shared" si="4"/>
        <v>81.11999999999999</v>
      </c>
      <c r="AD34" s="58">
        <f t="shared" si="4"/>
        <v>3650.3999999999996</v>
      </c>
      <c r="AE34" s="57" t="s">
        <v>3</v>
      </c>
      <c r="AF34" s="56">
        <v>1</v>
      </c>
      <c r="AG34" s="55" t="s">
        <v>2</v>
      </c>
      <c r="AH34" s="54">
        <f t="shared" si="9"/>
        <v>2.4</v>
      </c>
      <c r="AI34" s="53">
        <f t="shared" si="10"/>
        <v>0.24</v>
      </c>
      <c r="AJ34" s="52">
        <f t="shared" si="11"/>
        <v>10.799999999999999</v>
      </c>
      <c r="AK34" s="51" t="s">
        <v>1326</v>
      </c>
      <c r="AL34" s="50" t="s">
        <v>0</v>
      </c>
      <c r="AM34" s="49">
        <f t="shared" si="5"/>
        <v>287</v>
      </c>
      <c r="AN34" s="48">
        <f t="shared" si="6"/>
        <v>344.4</v>
      </c>
      <c r="AO34" s="47">
        <f t="shared" si="12"/>
        <v>2870</v>
      </c>
      <c r="AP34" s="46">
        <f t="shared" si="8"/>
        <v>3444</v>
      </c>
      <c r="AY34" s="71">
        <v>45</v>
      </c>
      <c r="AZ34" s="45">
        <v>2870</v>
      </c>
      <c r="BB34" s="472"/>
    </row>
    <row r="35" spans="1:54">
      <c r="A35" s="78" t="s">
        <v>1976</v>
      </c>
      <c r="B35" s="77" t="s">
        <v>1330</v>
      </c>
      <c r="C35" s="79">
        <v>100</v>
      </c>
      <c r="D35" s="79">
        <v>1000</v>
      </c>
      <c r="E35" s="79">
        <v>600</v>
      </c>
      <c r="F35" s="77" t="str">
        <f t="shared" si="0"/>
        <v>1000x600x100</v>
      </c>
      <c r="G35" s="163" t="s">
        <v>1331</v>
      </c>
      <c r="H35" s="73" t="s">
        <v>2034</v>
      </c>
      <c r="I35" s="72" t="s">
        <v>117</v>
      </c>
      <c r="J35" s="70" t="s">
        <v>5</v>
      </c>
      <c r="K35" s="69"/>
      <c r="L35" s="69"/>
      <c r="M35" s="68" t="s">
        <v>5</v>
      </c>
      <c r="N35" s="67">
        <v>4</v>
      </c>
      <c r="O35" s="60">
        <f t="shared" si="1"/>
        <v>2.4</v>
      </c>
      <c r="P35" s="59">
        <f t="shared" si="2"/>
        <v>0.24</v>
      </c>
      <c r="Q35" s="58">
        <f t="shared" si="3"/>
        <v>10.799999999999999</v>
      </c>
      <c r="R35" s="62">
        <v>24</v>
      </c>
      <c r="S35" s="64">
        <v>4</v>
      </c>
      <c r="T35" s="180">
        <f>R35*N35</f>
        <v>96</v>
      </c>
      <c r="U35" s="60">
        <f>O35*R35</f>
        <v>57.599999999999994</v>
      </c>
      <c r="V35" s="59">
        <f>P35*R35</f>
        <v>5.76</v>
      </c>
      <c r="W35" s="60">
        <f>AY35*V35</f>
        <v>259.2</v>
      </c>
      <c r="X35" s="60" t="s">
        <v>280</v>
      </c>
      <c r="Y35" s="185">
        <f>R35/S35*N35*C35+140</f>
        <v>2540</v>
      </c>
      <c r="Z35" s="161">
        <v>312</v>
      </c>
      <c r="AA35" s="64">
        <v>13</v>
      </c>
      <c r="AB35" s="60">
        <f t="shared" si="4"/>
        <v>748.8</v>
      </c>
      <c r="AC35" s="59">
        <f t="shared" si="4"/>
        <v>74.88</v>
      </c>
      <c r="AD35" s="58">
        <f t="shared" si="4"/>
        <v>3369.6</v>
      </c>
      <c r="AE35" s="57" t="s">
        <v>3</v>
      </c>
      <c r="AF35" s="56">
        <v>1</v>
      </c>
      <c r="AG35" s="177" t="s">
        <v>150</v>
      </c>
      <c r="AH35" s="54">
        <f t="shared" si="9"/>
        <v>57.599999999999994</v>
      </c>
      <c r="AI35" s="53">
        <f t="shared" si="10"/>
        <v>5.76</v>
      </c>
      <c r="AJ35" s="52">
        <f t="shared" si="11"/>
        <v>259.2</v>
      </c>
      <c r="AK35" s="51" t="s">
        <v>1326</v>
      </c>
      <c r="AL35" s="50" t="s">
        <v>1325</v>
      </c>
      <c r="AM35" s="49">
        <f t="shared" si="5"/>
        <v>287</v>
      </c>
      <c r="AN35" s="48">
        <f t="shared" si="6"/>
        <v>344.4</v>
      </c>
      <c r="AO35" s="47">
        <f t="shared" si="12"/>
        <v>2870</v>
      </c>
      <c r="AP35" s="46">
        <f t="shared" si="8"/>
        <v>3444</v>
      </c>
      <c r="AY35" s="71">
        <v>45</v>
      </c>
      <c r="AZ35" s="45">
        <v>2870</v>
      </c>
      <c r="BB35" s="472"/>
    </row>
    <row r="36" spans="1:54">
      <c r="A36" s="78" t="s">
        <v>1976</v>
      </c>
      <c r="B36" s="77" t="s">
        <v>1330</v>
      </c>
      <c r="C36" s="79">
        <v>100</v>
      </c>
      <c r="D36" s="79">
        <v>1000</v>
      </c>
      <c r="E36" s="79">
        <v>600</v>
      </c>
      <c r="F36" s="77" t="str">
        <f t="shared" si="0"/>
        <v>1000x600x100</v>
      </c>
      <c r="G36" s="163" t="s">
        <v>1328</v>
      </c>
      <c r="H36" s="73" t="s">
        <v>1327</v>
      </c>
      <c r="I36" s="72" t="s">
        <v>117</v>
      </c>
      <c r="J36" s="70"/>
      <c r="K36" s="69" t="s">
        <v>5</v>
      </c>
      <c r="L36" s="69" t="s">
        <v>5</v>
      </c>
      <c r="M36" s="68"/>
      <c r="N36" s="67">
        <v>4</v>
      </c>
      <c r="O36" s="60">
        <f t="shared" si="1"/>
        <v>2.4</v>
      </c>
      <c r="P36" s="59">
        <f t="shared" si="2"/>
        <v>0.24</v>
      </c>
      <c r="Q36" s="58">
        <f t="shared" si="3"/>
        <v>10.799999999999999</v>
      </c>
      <c r="R36" s="62">
        <v>24</v>
      </c>
      <c r="S36" s="64">
        <v>4</v>
      </c>
      <c r="T36" s="180">
        <f>R36*N36</f>
        <v>96</v>
      </c>
      <c r="U36" s="60">
        <f>O36*R36</f>
        <v>57.599999999999994</v>
      </c>
      <c r="V36" s="59">
        <f>P36*R36</f>
        <v>5.76</v>
      </c>
      <c r="W36" s="60">
        <f>AY36*V36</f>
        <v>259.2</v>
      </c>
      <c r="X36" s="60" t="s">
        <v>280</v>
      </c>
      <c r="Y36" s="185">
        <f>R36/S36*N36*C36+140</f>
        <v>2540</v>
      </c>
      <c r="Z36" s="161">
        <v>312</v>
      </c>
      <c r="AA36" s="64">
        <v>13</v>
      </c>
      <c r="AB36" s="60">
        <f t="shared" si="4"/>
        <v>748.8</v>
      </c>
      <c r="AC36" s="59">
        <f t="shared" si="4"/>
        <v>74.88</v>
      </c>
      <c r="AD36" s="58">
        <f t="shared" si="4"/>
        <v>3369.6</v>
      </c>
      <c r="AE36" s="57" t="s">
        <v>3</v>
      </c>
      <c r="AF36" s="56">
        <v>1</v>
      </c>
      <c r="AG36" s="177" t="s">
        <v>150</v>
      </c>
      <c r="AH36" s="54">
        <f t="shared" si="9"/>
        <v>57.599999999999994</v>
      </c>
      <c r="AI36" s="53">
        <f t="shared" si="10"/>
        <v>5.76</v>
      </c>
      <c r="AJ36" s="52">
        <f t="shared" si="11"/>
        <v>259.2</v>
      </c>
      <c r="AK36" s="51" t="s">
        <v>1326</v>
      </c>
      <c r="AL36" s="50" t="s">
        <v>1325</v>
      </c>
      <c r="AM36" s="49">
        <f t="shared" si="5"/>
        <v>287</v>
      </c>
      <c r="AN36" s="48">
        <f t="shared" si="6"/>
        <v>344.4</v>
      </c>
      <c r="AO36" s="47">
        <f t="shared" si="12"/>
        <v>2870</v>
      </c>
      <c r="AP36" s="46">
        <f t="shared" si="8"/>
        <v>3444</v>
      </c>
      <c r="AY36" s="71">
        <v>45</v>
      </c>
      <c r="AZ36" s="45">
        <v>2870</v>
      </c>
      <c r="BB36" s="472"/>
    </row>
    <row r="37" spans="1:54">
      <c r="A37" s="462" t="s">
        <v>1996</v>
      </c>
      <c r="B37" s="76" t="s">
        <v>1308</v>
      </c>
      <c r="C37" s="191">
        <v>50</v>
      </c>
      <c r="D37" s="76">
        <v>1000</v>
      </c>
      <c r="E37" s="76">
        <v>600</v>
      </c>
      <c r="F37" s="75" t="str">
        <f t="shared" si="0"/>
        <v>1000x600x50</v>
      </c>
      <c r="G37" s="163" t="s">
        <v>1324</v>
      </c>
      <c r="H37" s="73" t="s">
        <v>1323</v>
      </c>
      <c r="I37" s="72" t="s">
        <v>2</v>
      </c>
      <c r="J37" s="70" t="s">
        <v>5</v>
      </c>
      <c r="K37" s="69"/>
      <c r="L37" s="69"/>
      <c r="M37" s="68"/>
      <c r="N37" s="67">
        <v>8</v>
      </c>
      <c r="O37" s="60">
        <f t="shared" si="1"/>
        <v>4.8</v>
      </c>
      <c r="P37" s="59">
        <f t="shared" si="2"/>
        <v>0.24</v>
      </c>
      <c r="Q37" s="58">
        <f t="shared" si="3"/>
        <v>9.6</v>
      </c>
      <c r="R37" s="168"/>
      <c r="S37" s="64"/>
      <c r="T37" s="167"/>
      <c r="U37" s="165"/>
      <c r="V37" s="166"/>
      <c r="W37" s="165"/>
      <c r="X37" s="165"/>
      <c r="Y37" s="164"/>
      <c r="Z37" s="62">
        <v>312</v>
      </c>
      <c r="AA37" s="61" t="s">
        <v>4</v>
      </c>
      <c r="AB37" s="60">
        <f t="shared" si="4"/>
        <v>1497.6</v>
      </c>
      <c r="AC37" s="59">
        <f t="shared" si="4"/>
        <v>74.88</v>
      </c>
      <c r="AD37" s="58">
        <f t="shared" si="4"/>
        <v>2995.2</v>
      </c>
      <c r="AE37" s="57" t="s">
        <v>3</v>
      </c>
      <c r="AF37" s="56">
        <v>1</v>
      </c>
      <c r="AG37" s="55" t="s">
        <v>2</v>
      </c>
      <c r="AH37" s="54">
        <f t="shared" si="9"/>
        <v>4.8</v>
      </c>
      <c r="AI37" s="53">
        <f t="shared" si="10"/>
        <v>0.24</v>
      </c>
      <c r="AJ37" s="52">
        <f t="shared" si="11"/>
        <v>9.6</v>
      </c>
      <c r="AK37" s="51" t="s">
        <v>1316</v>
      </c>
      <c r="AL37" s="50" t="s">
        <v>0</v>
      </c>
      <c r="AM37" s="49">
        <f t="shared" si="5"/>
        <v>210</v>
      </c>
      <c r="AN37" s="48">
        <f t="shared" si="6"/>
        <v>252</v>
      </c>
      <c r="AO37" s="47">
        <f t="shared" si="12"/>
        <v>4200</v>
      </c>
      <c r="AP37" s="46">
        <f t="shared" si="8"/>
        <v>5040</v>
      </c>
      <c r="AY37" s="71">
        <v>40</v>
      </c>
      <c r="AZ37" s="45">
        <v>4200</v>
      </c>
      <c r="BB37" s="472"/>
    </row>
    <row r="38" spans="1:54">
      <c r="A38" s="78" t="s">
        <v>1996</v>
      </c>
      <c r="B38" s="79" t="s">
        <v>1308</v>
      </c>
      <c r="C38" s="190">
        <v>50</v>
      </c>
      <c r="D38" s="79">
        <v>1000</v>
      </c>
      <c r="E38" s="79">
        <v>600</v>
      </c>
      <c r="F38" s="77" t="str">
        <f t="shared" si="0"/>
        <v>1000x600x50</v>
      </c>
      <c r="G38" s="163" t="s">
        <v>1322</v>
      </c>
      <c r="H38" s="73" t="s">
        <v>1321</v>
      </c>
      <c r="I38" s="72" t="s">
        <v>2</v>
      </c>
      <c r="J38" s="70"/>
      <c r="K38" s="69" t="s">
        <v>5</v>
      </c>
      <c r="L38" s="69"/>
      <c r="M38" s="68"/>
      <c r="N38" s="67">
        <v>8</v>
      </c>
      <c r="O38" s="60">
        <f t="shared" si="1"/>
        <v>4.8</v>
      </c>
      <c r="P38" s="59">
        <f t="shared" si="2"/>
        <v>0.24</v>
      </c>
      <c r="Q38" s="58">
        <f t="shared" si="3"/>
        <v>9.6</v>
      </c>
      <c r="R38" s="168"/>
      <c r="S38" s="64"/>
      <c r="T38" s="167"/>
      <c r="U38" s="165"/>
      <c r="V38" s="166"/>
      <c r="W38" s="165"/>
      <c r="X38" s="165"/>
      <c r="Y38" s="164"/>
      <c r="Z38" s="62">
        <v>312</v>
      </c>
      <c r="AA38" s="61" t="s">
        <v>4</v>
      </c>
      <c r="AB38" s="60">
        <f t="shared" si="4"/>
        <v>1497.6</v>
      </c>
      <c r="AC38" s="59">
        <f t="shared" si="4"/>
        <v>74.88</v>
      </c>
      <c r="AD38" s="58">
        <f t="shared" si="4"/>
        <v>2995.2</v>
      </c>
      <c r="AE38" s="57" t="s">
        <v>3</v>
      </c>
      <c r="AF38" s="56">
        <v>1</v>
      </c>
      <c r="AG38" s="55" t="s">
        <v>2</v>
      </c>
      <c r="AH38" s="54">
        <f t="shared" si="9"/>
        <v>4.8</v>
      </c>
      <c r="AI38" s="53">
        <f t="shared" si="10"/>
        <v>0.24</v>
      </c>
      <c r="AJ38" s="52">
        <f t="shared" si="11"/>
        <v>9.6</v>
      </c>
      <c r="AK38" s="51" t="s">
        <v>1316</v>
      </c>
      <c r="AL38" s="50" t="s">
        <v>0</v>
      </c>
      <c r="AM38" s="49">
        <f t="shared" si="5"/>
        <v>210</v>
      </c>
      <c r="AN38" s="48">
        <f t="shared" si="6"/>
        <v>252</v>
      </c>
      <c r="AO38" s="47">
        <f t="shared" si="12"/>
        <v>4200</v>
      </c>
      <c r="AP38" s="46">
        <f t="shared" si="8"/>
        <v>5040</v>
      </c>
      <c r="AY38" s="71">
        <v>40</v>
      </c>
      <c r="AZ38" s="45">
        <v>4200</v>
      </c>
      <c r="BB38" s="472"/>
    </row>
    <row r="39" spans="1:54">
      <c r="A39" s="78" t="s">
        <v>1996</v>
      </c>
      <c r="B39" s="77" t="s">
        <v>1308</v>
      </c>
      <c r="C39" s="79">
        <v>50</v>
      </c>
      <c r="D39" s="79">
        <v>1000</v>
      </c>
      <c r="E39" s="79">
        <v>600</v>
      </c>
      <c r="F39" s="77" t="str">
        <f t="shared" si="0"/>
        <v>1000x600x50</v>
      </c>
      <c r="G39" s="163" t="s">
        <v>1320</v>
      </c>
      <c r="H39" s="73" t="s">
        <v>1319</v>
      </c>
      <c r="I39" s="72" t="s">
        <v>117</v>
      </c>
      <c r="J39" s="70" t="s">
        <v>5</v>
      </c>
      <c r="K39" s="69"/>
      <c r="L39" s="69"/>
      <c r="M39" s="68"/>
      <c r="N39" s="67">
        <v>8</v>
      </c>
      <c r="O39" s="60">
        <f t="shared" si="1"/>
        <v>4.8</v>
      </c>
      <c r="P39" s="59">
        <f t="shared" si="2"/>
        <v>0.24</v>
      </c>
      <c r="Q39" s="58">
        <f t="shared" si="3"/>
        <v>9.6</v>
      </c>
      <c r="R39" s="62">
        <v>12</v>
      </c>
      <c r="S39" s="64">
        <v>2</v>
      </c>
      <c r="T39" s="180">
        <f>R39*N39</f>
        <v>96</v>
      </c>
      <c r="U39" s="60">
        <f>O39*R39</f>
        <v>57.599999999999994</v>
      </c>
      <c r="V39" s="59">
        <f>P39*R39</f>
        <v>2.88</v>
      </c>
      <c r="W39" s="60">
        <f>AY39*V39</f>
        <v>115.19999999999999</v>
      </c>
      <c r="X39" s="60" t="s">
        <v>560</v>
      </c>
      <c r="Y39" s="179">
        <f>R39/S39*N39*C39+140</f>
        <v>2540</v>
      </c>
      <c r="Z39" s="161">
        <v>312</v>
      </c>
      <c r="AA39" s="64">
        <v>26</v>
      </c>
      <c r="AB39" s="60">
        <f t="shared" si="4"/>
        <v>1497.6</v>
      </c>
      <c r="AC39" s="59">
        <f t="shared" si="4"/>
        <v>74.88</v>
      </c>
      <c r="AD39" s="58">
        <f t="shared" si="4"/>
        <v>2995.2</v>
      </c>
      <c r="AE39" s="57" t="s">
        <v>3</v>
      </c>
      <c r="AF39" s="56">
        <v>1</v>
      </c>
      <c r="AG39" s="177" t="s">
        <v>150</v>
      </c>
      <c r="AH39" s="54">
        <f t="shared" si="9"/>
        <v>57.599999999999994</v>
      </c>
      <c r="AI39" s="53">
        <f t="shared" si="10"/>
        <v>2.88</v>
      </c>
      <c r="AJ39" s="52">
        <f t="shared" si="11"/>
        <v>115.19999999999999</v>
      </c>
      <c r="AK39" s="51" t="s">
        <v>1316</v>
      </c>
      <c r="AL39" s="50" t="s">
        <v>1315</v>
      </c>
      <c r="AM39" s="49">
        <f t="shared" si="5"/>
        <v>210</v>
      </c>
      <c r="AN39" s="48">
        <f t="shared" si="6"/>
        <v>252</v>
      </c>
      <c r="AO39" s="47">
        <f t="shared" si="12"/>
        <v>4200</v>
      </c>
      <c r="AP39" s="46">
        <f t="shared" si="8"/>
        <v>5040</v>
      </c>
      <c r="AY39" s="71">
        <v>40</v>
      </c>
      <c r="AZ39" s="45">
        <v>4200</v>
      </c>
      <c r="BB39" s="472"/>
    </row>
    <row r="40" spans="1:54">
      <c r="A40" s="78" t="s">
        <v>1996</v>
      </c>
      <c r="B40" s="77" t="s">
        <v>1308</v>
      </c>
      <c r="C40" s="79">
        <v>50</v>
      </c>
      <c r="D40" s="79">
        <v>1000</v>
      </c>
      <c r="E40" s="79">
        <v>600</v>
      </c>
      <c r="F40" s="77" t="str">
        <f t="shared" si="0"/>
        <v>1000x600x50</v>
      </c>
      <c r="G40" s="163" t="s">
        <v>1318</v>
      </c>
      <c r="H40" s="73" t="s">
        <v>1317</v>
      </c>
      <c r="I40" s="72" t="s">
        <v>117</v>
      </c>
      <c r="J40" s="70"/>
      <c r="K40" s="69" t="s">
        <v>5</v>
      </c>
      <c r="L40" s="69"/>
      <c r="M40" s="68"/>
      <c r="N40" s="67">
        <v>8</v>
      </c>
      <c r="O40" s="60">
        <f t="shared" si="1"/>
        <v>4.8</v>
      </c>
      <c r="P40" s="59">
        <f t="shared" si="2"/>
        <v>0.24</v>
      </c>
      <c r="Q40" s="58">
        <f t="shared" si="3"/>
        <v>9.6</v>
      </c>
      <c r="R40" s="62">
        <v>12</v>
      </c>
      <c r="S40" s="64">
        <v>2</v>
      </c>
      <c r="T40" s="180">
        <f>R40*N40</f>
        <v>96</v>
      </c>
      <c r="U40" s="60">
        <f>O40*R40</f>
        <v>57.599999999999994</v>
      </c>
      <c r="V40" s="59">
        <f>P40*R40</f>
        <v>2.88</v>
      </c>
      <c r="W40" s="60">
        <f>AY40*V40</f>
        <v>115.19999999999999</v>
      </c>
      <c r="X40" s="60" t="s">
        <v>560</v>
      </c>
      <c r="Y40" s="179">
        <f>R40/S40*N40*C40+140</f>
        <v>2540</v>
      </c>
      <c r="Z40" s="161">
        <v>312</v>
      </c>
      <c r="AA40" s="64">
        <v>26</v>
      </c>
      <c r="AB40" s="60">
        <f t="shared" si="4"/>
        <v>1497.6</v>
      </c>
      <c r="AC40" s="59">
        <f t="shared" si="4"/>
        <v>74.88</v>
      </c>
      <c r="AD40" s="58">
        <f t="shared" si="4"/>
        <v>2995.2</v>
      </c>
      <c r="AE40" s="57" t="s">
        <v>3</v>
      </c>
      <c r="AF40" s="56">
        <v>1</v>
      </c>
      <c r="AG40" s="177" t="s">
        <v>150</v>
      </c>
      <c r="AH40" s="54">
        <f t="shared" si="9"/>
        <v>57.599999999999994</v>
      </c>
      <c r="AI40" s="53">
        <f t="shared" si="10"/>
        <v>2.88</v>
      </c>
      <c r="AJ40" s="52">
        <f t="shared" si="11"/>
        <v>115.19999999999999</v>
      </c>
      <c r="AK40" s="51" t="s">
        <v>1316</v>
      </c>
      <c r="AL40" s="50" t="s">
        <v>1315</v>
      </c>
      <c r="AM40" s="49">
        <f t="shared" si="5"/>
        <v>210</v>
      </c>
      <c r="AN40" s="48">
        <f t="shared" si="6"/>
        <v>252</v>
      </c>
      <c r="AO40" s="47">
        <f t="shared" si="12"/>
        <v>4200</v>
      </c>
      <c r="AP40" s="46">
        <f t="shared" si="8"/>
        <v>5040</v>
      </c>
      <c r="AY40" s="71">
        <v>40</v>
      </c>
      <c r="AZ40" s="45">
        <v>4200</v>
      </c>
      <c r="BB40" s="472"/>
    </row>
    <row r="41" spans="1:54">
      <c r="A41" s="78" t="s">
        <v>1996</v>
      </c>
      <c r="B41" s="79" t="s">
        <v>1308</v>
      </c>
      <c r="C41" s="191">
        <v>100</v>
      </c>
      <c r="D41" s="79">
        <v>1000</v>
      </c>
      <c r="E41" s="79">
        <v>600</v>
      </c>
      <c r="F41" s="75" t="str">
        <f t="shared" si="0"/>
        <v>1000x600x100</v>
      </c>
      <c r="G41" s="163" t="s">
        <v>1314</v>
      </c>
      <c r="H41" s="73" t="s">
        <v>1313</v>
      </c>
      <c r="I41" s="72" t="s">
        <v>2</v>
      </c>
      <c r="J41" s="70" t="s">
        <v>5</v>
      </c>
      <c r="K41" s="69"/>
      <c r="L41" s="69"/>
      <c r="M41" s="68"/>
      <c r="N41" s="67">
        <v>4</v>
      </c>
      <c r="O41" s="60">
        <f t="shared" si="1"/>
        <v>2.4</v>
      </c>
      <c r="P41" s="59">
        <f t="shared" si="2"/>
        <v>0.24</v>
      </c>
      <c r="Q41" s="58">
        <f t="shared" si="3"/>
        <v>9.6</v>
      </c>
      <c r="R41" s="168"/>
      <c r="S41" s="64"/>
      <c r="T41" s="167"/>
      <c r="U41" s="165"/>
      <c r="V41" s="166"/>
      <c r="W41" s="165"/>
      <c r="X41" s="165"/>
      <c r="Y41" s="164"/>
      <c r="Z41" s="62">
        <v>312</v>
      </c>
      <c r="AA41" s="61" t="s">
        <v>4</v>
      </c>
      <c r="AB41" s="60">
        <f t="shared" si="4"/>
        <v>748.8</v>
      </c>
      <c r="AC41" s="59">
        <f t="shared" si="4"/>
        <v>74.88</v>
      </c>
      <c r="AD41" s="58">
        <f t="shared" si="4"/>
        <v>2995.2</v>
      </c>
      <c r="AE41" s="475" t="s">
        <v>287</v>
      </c>
      <c r="AF41" s="478">
        <v>625</v>
      </c>
      <c r="AG41" s="177" t="s">
        <v>2</v>
      </c>
      <c r="AH41" s="54">
        <f t="shared" si="9"/>
        <v>1500</v>
      </c>
      <c r="AI41" s="53">
        <f t="shared" si="10"/>
        <v>150</v>
      </c>
      <c r="AJ41" s="52">
        <f t="shared" si="11"/>
        <v>6000</v>
      </c>
      <c r="AK41" s="51" t="s">
        <v>1304</v>
      </c>
      <c r="AL41" s="50" t="s">
        <v>0</v>
      </c>
      <c r="AM41" s="49">
        <f t="shared" si="5"/>
        <v>428</v>
      </c>
      <c r="AN41" s="48">
        <f t="shared" si="6"/>
        <v>513.6</v>
      </c>
      <c r="AO41" s="47">
        <f t="shared" si="12"/>
        <v>4280</v>
      </c>
      <c r="AP41" s="46">
        <f t="shared" si="8"/>
        <v>5136</v>
      </c>
      <c r="AY41" s="71">
        <v>40</v>
      </c>
      <c r="AZ41" s="45">
        <v>4280</v>
      </c>
      <c r="BB41" s="472"/>
    </row>
    <row r="42" spans="1:54">
      <c r="A42" s="78" t="s">
        <v>1996</v>
      </c>
      <c r="B42" s="79" t="s">
        <v>1308</v>
      </c>
      <c r="C42" s="190">
        <v>100</v>
      </c>
      <c r="D42" s="79">
        <v>1000</v>
      </c>
      <c r="E42" s="79">
        <v>600</v>
      </c>
      <c r="F42" s="77" t="str">
        <f t="shared" si="0"/>
        <v>1000x600x100</v>
      </c>
      <c r="G42" s="163" t="s">
        <v>1312</v>
      </c>
      <c r="H42" s="73" t="s">
        <v>1311</v>
      </c>
      <c r="I42" s="72" t="s">
        <v>2</v>
      </c>
      <c r="J42" s="70"/>
      <c r="K42" s="69" t="s">
        <v>5</v>
      </c>
      <c r="L42" s="69"/>
      <c r="M42" s="68"/>
      <c r="N42" s="67">
        <v>4</v>
      </c>
      <c r="O42" s="60">
        <f t="shared" si="1"/>
        <v>2.4</v>
      </c>
      <c r="P42" s="59">
        <f t="shared" si="2"/>
        <v>0.24</v>
      </c>
      <c r="Q42" s="58">
        <f t="shared" si="3"/>
        <v>9.6</v>
      </c>
      <c r="R42" s="168"/>
      <c r="S42" s="64"/>
      <c r="T42" s="167"/>
      <c r="U42" s="165"/>
      <c r="V42" s="166"/>
      <c r="W42" s="165"/>
      <c r="X42" s="165"/>
      <c r="Y42" s="164"/>
      <c r="Z42" s="62">
        <v>312</v>
      </c>
      <c r="AA42" s="61" t="s">
        <v>4</v>
      </c>
      <c r="AB42" s="60">
        <f t="shared" si="4"/>
        <v>748.8</v>
      </c>
      <c r="AC42" s="59">
        <f t="shared" si="4"/>
        <v>74.88</v>
      </c>
      <c r="AD42" s="58">
        <f t="shared" si="4"/>
        <v>2995.2</v>
      </c>
      <c r="AE42" s="475" t="s">
        <v>287</v>
      </c>
      <c r="AF42" s="478">
        <v>625</v>
      </c>
      <c r="AG42" s="177" t="s">
        <v>2</v>
      </c>
      <c r="AH42" s="54">
        <f t="shared" si="9"/>
        <v>1500</v>
      </c>
      <c r="AI42" s="53">
        <f t="shared" si="10"/>
        <v>150</v>
      </c>
      <c r="AJ42" s="52">
        <f t="shared" si="11"/>
        <v>6000</v>
      </c>
      <c r="AK42" s="51" t="s">
        <v>1304</v>
      </c>
      <c r="AL42" s="50" t="s">
        <v>0</v>
      </c>
      <c r="AM42" s="49">
        <f t="shared" si="5"/>
        <v>428</v>
      </c>
      <c r="AN42" s="48">
        <f t="shared" si="6"/>
        <v>513.6</v>
      </c>
      <c r="AO42" s="47">
        <f t="shared" si="12"/>
        <v>4280</v>
      </c>
      <c r="AP42" s="46">
        <f t="shared" si="8"/>
        <v>5136</v>
      </c>
      <c r="AY42" s="71">
        <v>40</v>
      </c>
      <c r="AZ42" s="45">
        <v>4280</v>
      </c>
      <c r="BB42" s="472"/>
    </row>
    <row r="43" spans="1:54">
      <c r="A43" s="78" t="s">
        <v>1996</v>
      </c>
      <c r="B43" s="77" t="s">
        <v>1308</v>
      </c>
      <c r="C43" s="79">
        <v>100</v>
      </c>
      <c r="D43" s="79">
        <v>1000</v>
      </c>
      <c r="E43" s="79">
        <v>600</v>
      </c>
      <c r="F43" s="77" t="str">
        <f t="shared" si="0"/>
        <v>1000x600x100</v>
      </c>
      <c r="G43" s="163" t="s">
        <v>1310</v>
      </c>
      <c r="H43" s="73" t="s">
        <v>1309</v>
      </c>
      <c r="I43" s="72" t="s">
        <v>117</v>
      </c>
      <c r="J43" s="70" t="s">
        <v>5</v>
      </c>
      <c r="K43" s="69"/>
      <c r="L43" s="69"/>
      <c r="M43" s="68"/>
      <c r="N43" s="67">
        <v>4</v>
      </c>
      <c r="O43" s="60">
        <f t="shared" si="1"/>
        <v>2.4</v>
      </c>
      <c r="P43" s="59">
        <f t="shared" si="2"/>
        <v>0.24</v>
      </c>
      <c r="Q43" s="58">
        <f t="shared" si="3"/>
        <v>9.6</v>
      </c>
      <c r="R43" s="62">
        <v>12</v>
      </c>
      <c r="S43" s="64">
        <v>2</v>
      </c>
      <c r="T43" s="180">
        <f>R43*N43</f>
        <v>48</v>
      </c>
      <c r="U43" s="60">
        <f>O43*R43</f>
        <v>28.799999999999997</v>
      </c>
      <c r="V43" s="59">
        <f>P43*R43</f>
        <v>2.88</v>
      </c>
      <c r="W43" s="60">
        <f>AY43*V43</f>
        <v>115.19999999999999</v>
      </c>
      <c r="X43" s="60" t="s">
        <v>560</v>
      </c>
      <c r="Y43" s="179">
        <f>R43/S43*N43*C43+140</f>
        <v>2540</v>
      </c>
      <c r="Z43" s="161">
        <v>312</v>
      </c>
      <c r="AA43" s="64">
        <v>26</v>
      </c>
      <c r="AB43" s="60">
        <f t="shared" si="4"/>
        <v>748.8</v>
      </c>
      <c r="AC43" s="59">
        <f t="shared" si="4"/>
        <v>74.88</v>
      </c>
      <c r="AD43" s="58">
        <f t="shared" si="4"/>
        <v>2995.2</v>
      </c>
      <c r="AE43" s="475" t="s">
        <v>287</v>
      </c>
      <c r="AF43" s="478">
        <v>53</v>
      </c>
      <c r="AG43" s="177" t="s">
        <v>150</v>
      </c>
      <c r="AH43" s="54">
        <f t="shared" si="9"/>
        <v>1526.3999999999999</v>
      </c>
      <c r="AI43" s="53">
        <f t="shared" si="10"/>
        <v>152.63999999999999</v>
      </c>
      <c r="AJ43" s="52">
        <f t="shared" si="11"/>
        <v>6105.5999999999995</v>
      </c>
      <c r="AK43" s="51" t="s">
        <v>1304</v>
      </c>
      <c r="AL43" s="50" t="s">
        <v>1303</v>
      </c>
      <c r="AM43" s="49">
        <f t="shared" si="5"/>
        <v>428</v>
      </c>
      <c r="AN43" s="48">
        <f t="shared" si="6"/>
        <v>513.6</v>
      </c>
      <c r="AO43" s="47">
        <f t="shared" si="12"/>
        <v>4280</v>
      </c>
      <c r="AP43" s="46">
        <f t="shared" si="8"/>
        <v>5136</v>
      </c>
      <c r="AY43" s="71">
        <v>40</v>
      </c>
      <c r="AZ43" s="45">
        <v>4280</v>
      </c>
      <c r="BB43" s="472"/>
    </row>
    <row r="44" spans="1:54">
      <c r="A44" s="78" t="s">
        <v>1996</v>
      </c>
      <c r="B44" s="77" t="s">
        <v>1308</v>
      </c>
      <c r="C44" s="79">
        <v>100</v>
      </c>
      <c r="D44" s="79">
        <v>1000</v>
      </c>
      <c r="E44" s="79">
        <v>600</v>
      </c>
      <c r="F44" s="77" t="str">
        <f t="shared" si="0"/>
        <v>1000x600x100</v>
      </c>
      <c r="G44" s="163" t="s">
        <v>1306</v>
      </c>
      <c r="H44" s="73" t="s">
        <v>1305</v>
      </c>
      <c r="I44" s="72" t="s">
        <v>117</v>
      </c>
      <c r="J44" s="70"/>
      <c r="K44" s="69" t="s">
        <v>5</v>
      </c>
      <c r="L44" s="69"/>
      <c r="M44" s="68"/>
      <c r="N44" s="67">
        <v>4</v>
      </c>
      <c r="O44" s="60">
        <f t="shared" si="1"/>
        <v>2.4</v>
      </c>
      <c r="P44" s="59">
        <f t="shared" si="2"/>
        <v>0.24</v>
      </c>
      <c r="Q44" s="58">
        <f t="shared" si="3"/>
        <v>9.6</v>
      </c>
      <c r="R44" s="62">
        <v>12</v>
      </c>
      <c r="S44" s="64">
        <v>2</v>
      </c>
      <c r="T44" s="180">
        <f>R44*N44</f>
        <v>48</v>
      </c>
      <c r="U44" s="60">
        <f>O44*R44</f>
        <v>28.799999999999997</v>
      </c>
      <c r="V44" s="59">
        <f>P44*R44</f>
        <v>2.88</v>
      </c>
      <c r="W44" s="60">
        <f>AY44*V44</f>
        <v>115.19999999999999</v>
      </c>
      <c r="X44" s="60" t="s">
        <v>560</v>
      </c>
      <c r="Y44" s="179">
        <f>R44/S44*N44*C44+140</f>
        <v>2540</v>
      </c>
      <c r="Z44" s="161">
        <v>312</v>
      </c>
      <c r="AA44" s="64">
        <v>26</v>
      </c>
      <c r="AB44" s="60">
        <f t="shared" si="4"/>
        <v>748.8</v>
      </c>
      <c r="AC44" s="59">
        <f t="shared" si="4"/>
        <v>74.88</v>
      </c>
      <c r="AD44" s="58">
        <f t="shared" si="4"/>
        <v>2995.2</v>
      </c>
      <c r="AE44" s="475" t="s">
        <v>287</v>
      </c>
      <c r="AF44" s="478">
        <v>53</v>
      </c>
      <c r="AG44" s="177" t="s">
        <v>150</v>
      </c>
      <c r="AH44" s="54">
        <f t="shared" si="9"/>
        <v>1526.3999999999999</v>
      </c>
      <c r="AI44" s="53">
        <f t="shared" si="10"/>
        <v>152.63999999999999</v>
      </c>
      <c r="AJ44" s="52">
        <f t="shared" si="11"/>
        <v>6105.5999999999995</v>
      </c>
      <c r="AK44" s="51" t="s">
        <v>1304</v>
      </c>
      <c r="AL44" s="50" t="s">
        <v>1303</v>
      </c>
      <c r="AM44" s="49">
        <f t="shared" si="5"/>
        <v>428</v>
      </c>
      <c r="AN44" s="48">
        <f t="shared" si="6"/>
        <v>513.6</v>
      </c>
      <c r="AO44" s="47">
        <f t="shared" si="12"/>
        <v>4280</v>
      </c>
      <c r="AP44" s="46">
        <f t="shared" si="8"/>
        <v>5136</v>
      </c>
      <c r="AY44" s="71">
        <v>40</v>
      </c>
      <c r="AZ44" s="45">
        <v>4280</v>
      </c>
      <c r="BB44" s="472"/>
    </row>
    <row r="45" spans="1:54">
      <c r="A45" s="462" t="s">
        <v>1998</v>
      </c>
      <c r="B45" s="75" t="s">
        <v>1300</v>
      </c>
      <c r="C45" s="76">
        <v>30</v>
      </c>
      <c r="D45" s="76">
        <v>1000</v>
      </c>
      <c r="E45" s="76">
        <v>600</v>
      </c>
      <c r="F45" s="75" t="str">
        <f t="shared" si="0"/>
        <v>1000x600x30</v>
      </c>
      <c r="G45" s="163" t="s">
        <v>1302</v>
      </c>
      <c r="H45" s="73" t="s">
        <v>1301</v>
      </c>
      <c r="I45" s="72" t="s">
        <v>2</v>
      </c>
      <c r="J45" s="70"/>
      <c r="K45" s="69" t="s">
        <v>5</v>
      </c>
      <c r="L45" s="69"/>
      <c r="M45" s="68"/>
      <c r="N45" s="67">
        <v>4</v>
      </c>
      <c r="O45" s="60">
        <f t="shared" si="1"/>
        <v>2.4</v>
      </c>
      <c r="P45" s="59">
        <f t="shared" si="2"/>
        <v>7.1999999999999995E-2</v>
      </c>
      <c r="Q45" s="58">
        <f t="shared" ref="Q45:Q68" si="13">P45*AY45</f>
        <v>7.919999999999999</v>
      </c>
      <c r="R45" s="62"/>
      <c r="S45" s="64"/>
      <c r="T45" s="180"/>
      <c r="U45" s="60"/>
      <c r="V45" s="59"/>
      <c r="W45" s="60"/>
      <c r="X45" s="60"/>
      <c r="Y45" s="179"/>
      <c r="Z45" s="161">
        <v>1092</v>
      </c>
      <c r="AA45" s="64" t="s">
        <v>4</v>
      </c>
      <c r="AB45" s="60">
        <f t="shared" si="4"/>
        <v>2620.7999999999997</v>
      </c>
      <c r="AC45" s="59">
        <f t="shared" si="4"/>
        <v>78.623999999999995</v>
      </c>
      <c r="AD45" s="58">
        <f t="shared" si="4"/>
        <v>8648.64</v>
      </c>
      <c r="AE45" s="57" t="s">
        <v>3</v>
      </c>
      <c r="AF45" s="56">
        <v>1</v>
      </c>
      <c r="AG45" s="177" t="s">
        <v>2</v>
      </c>
      <c r="AH45" s="54">
        <f t="shared" si="9"/>
        <v>2.4</v>
      </c>
      <c r="AI45" s="53">
        <f t="shared" si="10"/>
        <v>7.1999999999999995E-2</v>
      </c>
      <c r="AJ45" s="52">
        <f t="shared" si="11"/>
        <v>7.919999999999999</v>
      </c>
      <c r="AK45" s="51" t="s">
        <v>1296</v>
      </c>
      <c r="AL45" s="50" t="s">
        <v>0</v>
      </c>
      <c r="AM45" s="49">
        <f t="shared" ref="AM45:AM68" si="14">ROUND(AO45*C45/1000,2)</f>
        <v>678</v>
      </c>
      <c r="AN45" s="48">
        <f t="shared" ref="AN45:AN68" si="15">ROUND(AM45*1.2,2)</f>
        <v>813.6</v>
      </c>
      <c r="AO45" s="47">
        <f>ROUND(AZ45*(1-$AP$11),2)</f>
        <v>22600</v>
      </c>
      <c r="AP45" s="46">
        <f t="shared" ref="AP45:AP68" si="16">ROUND(AO45*1.2,2)</f>
        <v>27120</v>
      </c>
      <c r="AY45" s="71">
        <v>110</v>
      </c>
      <c r="AZ45" s="45">
        <v>22600</v>
      </c>
      <c r="BB45" s="472"/>
    </row>
    <row r="46" spans="1:54">
      <c r="A46" s="307" t="s">
        <v>1998</v>
      </c>
      <c r="B46" s="341" t="s">
        <v>1300</v>
      </c>
      <c r="C46" s="342">
        <v>30</v>
      </c>
      <c r="D46" s="342">
        <v>1000</v>
      </c>
      <c r="E46" s="342">
        <v>600</v>
      </c>
      <c r="F46" s="341" t="str">
        <f t="shared" si="0"/>
        <v>1000x600x30</v>
      </c>
      <c r="G46" s="443" t="s">
        <v>1298</v>
      </c>
      <c r="H46" s="408" t="s">
        <v>1297</v>
      </c>
      <c r="I46" s="377" t="s">
        <v>117</v>
      </c>
      <c r="J46" s="310"/>
      <c r="K46" s="311" t="s">
        <v>5</v>
      </c>
      <c r="L46" s="311"/>
      <c r="M46" s="312"/>
      <c r="N46" s="313">
        <v>4</v>
      </c>
      <c r="O46" s="314">
        <f t="shared" si="1"/>
        <v>2.4</v>
      </c>
      <c r="P46" s="346">
        <f t="shared" si="2"/>
        <v>7.1999999999999995E-2</v>
      </c>
      <c r="Q46" s="315">
        <f t="shared" si="13"/>
        <v>7.919999999999999</v>
      </c>
      <c r="R46" s="347">
        <v>38</v>
      </c>
      <c r="S46" s="348">
        <v>2</v>
      </c>
      <c r="T46" s="349">
        <f>R46*N46</f>
        <v>152</v>
      </c>
      <c r="U46" s="314">
        <f>O46*R46</f>
        <v>91.2</v>
      </c>
      <c r="V46" s="346">
        <f>P46*R46</f>
        <v>2.7359999999999998</v>
      </c>
      <c r="W46" s="314">
        <f>AY46*V46</f>
        <v>300.95999999999998</v>
      </c>
      <c r="X46" s="314" t="s">
        <v>560</v>
      </c>
      <c r="Y46" s="350">
        <f>R46/S46*N46*C46+140</f>
        <v>2420</v>
      </c>
      <c r="Z46" s="351">
        <v>988</v>
      </c>
      <c r="AA46" s="348">
        <v>26</v>
      </c>
      <c r="AB46" s="314">
        <f t="shared" si="4"/>
        <v>2371.2000000000003</v>
      </c>
      <c r="AC46" s="346">
        <f t="shared" si="4"/>
        <v>71.135999999999996</v>
      </c>
      <c r="AD46" s="315">
        <f t="shared" si="4"/>
        <v>7824.9599999999991</v>
      </c>
      <c r="AE46" s="352" t="s">
        <v>3</v>
      </c>
      <c r="AF46" s="353">
        <v>1</v>
      </c>
      <c r="AG46" s="354" t="s">
        <v>150</v>
      </c>
      <c r="AH46" s="355">
        <f t="shared" si="9"/>
        <v>91.2</v>
      </c>
      <c r="AI46" s="356">
        <f t="shared" si="10"/>
        <v>2.7359999999999998</v>
      </c>
      <c r="AJ46" s="357">
        <f t="shared" si="11"/>
        <v>300.95999999999998</v>
      </c>
      <c r="AK46" s="358" t="s">
        <v>1296</v>
      </c>
      <c r="AL46" s="359" t="s">
        <v>1295</v>
      </c>
      <c r="AM46" s="360">
        <f t="shared" si="14"/>
        <v>678</v>
      </c>
      <c r="AN46" s="361">
        <f t="shared" si="15"/>
        <v>813.6</v>
      </c>
      <c r="AO46" s="362">
        <f>ROUND(AZ46*(1-$AP$11),2)</f>
        <v>22600</v>
      </c>
      <c r="AP46" s="363">
        <f t="shared" si="16"/>
        <v>27120</v>
      </c>
      <c r="AY46" s="451">
        <v>110</v>
      </c>
      <c r="AZ46" s="452">
        <v>22600</v>
      </c>
      <c r="BB46" s="472"/>
    </row>
    <row r="47" spans="1:54">
      <c r="A47" s="316" t="s">
        <v>1977</v>
      </c>
      <c r="B47" s="243" t="s">
        <v>1280</v>
      </c>
      <c r="C47" s="317">
        <v>50</v>
      </c>
      <c r="D47" s="76">
        <v>1000</v>
      </c>
      <c r="E47" s="76">
        <v>600</v>
      </c>
      <c r="F47" s="243" t="str">
        <f t="shared" si="0"/>
        <v>1000x600x50</v>
      </c>
      <c r="G47" s="469" t="s">
        <v>2050</v>
      </c>
      <c r="H47" s="440" t="s">
        <v>1292</v>
      </c>
      <c r="I47" s="441" t="s">
        <v>2</v>
      </c>
      <c r="J47" s="250" t="s">
        <v>5</v>
      </c>
      <c r="K47" s="251" t="s">
        <v>5</v>
      </c>
      <c r="L47" s="251" t="s">
        <v>5</v>
      </c>
      <c r="M47" s="252" t="s">
        <v>5</v>
      </c>
      <c r="N47" s="253">
        <v>10</v>
      </c>
      <c r="O47" s="254">
        <f t="shared" si="1"/>
        <v>6</v>
      </c>
      <c r="P47" s="320">
        <f t="shared" si="2"/>
        <v>0.3</v>
      </c>
      <c r="Q47" s="255">
        <f t="shared" si="13"/>
        <v>12</v>
      </c>
      <c r="R47" s="321"/>
      <c r="S47" s="322"/>
      <c r="T47" s="323"/>
      <c r="U47" s="324"/>
      <c r="V47" s="325"/>
      <c r="W47" s="324"/>
      <c r="X47" s="324"/>
      <c r="Y47" s="326"/>
      <c r="Z47" s="327">
        <v>273</v>
      </c>
      <c r="AA47" s="328" t="s">
        <v>4</v>
      </c>
      <c r="AB47" s="254">
        <f t="shared" si="4"/>
        <v>1638</v>
      </c>
      <c r="AC47" s="320">
        <f t="shared" si="4"/>
        <v>81.899999999999991</v>
      </c>
      <c r="AD47" s="255">
        <f t="shared" si="4"/>
        <v>3276</v>
      </c>
      <c r="AE47" s="442" t="s">
        <v>3</v>
      </c>
      <c r="AF47" s="330">
        <v>1</v>
      </c>
      <c r="AG47" s="331" t="s">
        <v>2</v>
      </c>
      <c r="AH47" s="332">
        <f t="shared" si="9"/>
        <v>6</v>
      </c>
      <c r="AI47" s="333">
        <f t="shared" si="10"/>
        <v>0.3</v>
      </c>
      <c r="AJ47" s="334">
        <f t="shared" si="11"/>
        <v>12</v>
      </c>
      <c r="AK47" s="335" t="s">
        <v>1290</v>
      </c>
      <c r="AL47" s="336" t="s">
        <v>0</v>
      </c>
      <c r="AM47" s="337">
        <f t="shared" si="14"/>
        <v>160.5</v>
      </c>
      <c r="AN47" s="338">
        <f t="shared" si="15"/>
        <v>192.6</v>
      </c>
      <c r="AO47" s="339">
        <f t="shared" ref="AO47:AO52" si="17">ROUND(AZ47*(1-$AP$9),2)</f>
        <v>3210</v>
      </c>
      <c r="AP47" s="340">
        <f t="shared" si="16"/>
        <v>3852</v>
      </c>
      <c r="AY47" s="449">
        <v>40</v>
      </c>
      <c r="AZ47" s="450">
        <v>3210</v>
      </c>
      <c r="BB47" s="472"/>
    </row>
    <row r="48" spans="1:54">
      <c r="A48" s="78" t="s">
        <v>1977</v>
      </c>
      <c r="B48" s="77" t="s">
        <v>1280</v>
      </c>
      <c r="C48" s="79">
        <v>50</v>
      </c>
      <c r="D48" s="79">
        <v>1000</v>
      </c>
      <c r="E48" s="79">
        <v>600</v>
      </c>
      <c r="F48" s="77" t="str">
        <f t="shared" si="0"/>
        <v>1000x600x50</v>
      </c>
      <c r="G48" s="470" t="s">
        <v>2051</v>
      </c>
      <c r="H48" s="73" t="s">
        <v>2035</v>
      </c>
      <c r="I48" s="72" t="s">
        <v>117</v>
      </c>
      <c r="J48" s="70" t="s">
        <v>5</v>
      </c>
      <c r="K48" s="69"/>
      <c r="L48" s="69"/>
      <c r="M48" s="68" t="s">
        <v>5</v>
      </c>
      <c r="N48" s="67">
        <v>10</v>
      </c>
      <c r="O48" s="60">
        <f t="shared" si="1"/>
        <v>6</v>
      </c>
      <c r="P48" s="59">
        <f t="shared" si="2"/>
        <v>0.3</v>
      </c>
      <c r="Q48" s="58">
        <f t="shared" si="13"/>
        <v>12</v>
      </c>
      <c r="R48" s="62">
        <v>20</v>
      </c>
      <c r="S48" s="64">
        <v>4</v>
      </c>
      <c r="T48" s="180">
        <f>R48*N48</f>
        <v>200</v>
      </c>
      <c r="U48" s="60">
        <f>O48*R48</f>
        <v>120</v>
      </c>
      <c r="V48" s="59">
        <f>P48*R48</f>
        <v>6</v>
      </c>
      <c r="W48" s="60">
        <f t="shared" ref="W48:W49" si="18">AY48*V48</f>
        <v>240</v>
      </c>
      <c r="X48" s="60" t="s">
        <v>280</v>
      </c>
      <c r="Y48" s="185">
        <f>R48/S48*N48*C48+140</f>
        <v>2640</v>
      </c>
      <c r="Z48" s="161">
        <v>260</v>
      </c>
      <c r="AA48" s="64">
        <v>13</v>
      </c>
      <c r="AB48" s="60">
        <f t="shared" si="4"/>
        <v>1560</v>
      </c>
      <c r="AC48" s="59">
        <f t="shared" si="4"/>
        <v>78</v>
      </c>
      <c r="AD48" s="58">
        <f t="shared" si="4"/>
        <v>3120</v>
      </c>
      <c r="AE48" s="57" t="s">
        <v>3</v>
      </c>
      <c r="AF48" s="56">
        <v>1</v>
      </c>
      <c r="AG48" s="177" t="s">
        <v>150</v>
      </c>
      <c r="AH48" s="54">
        <f t="shared" si="9"/>
        <v>120</v>
      </c>
      <c r="AI48" s="53">
        <f t="shared" si="10"/>
        <v>6</v>
      </c>
      <c r="AJ48" s="52">
        <f t="shared" si="11"/>
        <v>240</v>
      </c>
      <c r="AK48" s="51" t="s">
        <v>1290</v>
      </c>
      <c r="AL48" s="50" t="s">
        <v>1289</v>
      </c>
      <c r="AM48" s="49">
        <f t="shared" si="14"/>
        <v>160.5</v>
      </c>
      <c r="AN48" s="48">
        <f t="shared" si="15"/>
        <v>192.6</v>
      </c>
      <c r="AO48" s="47">
        <f t="shared" si="17"/>
        <v>3210</v>
      </c>
      <c r="AP48" s="46">
        <f t="shared" si="16"/>
        <v>3852</v>
      </c>
      <c r="AY48" s="71">
        <v>40</v>
      </c>
      <c r="AZ48" s="45">
        <v>3210</v>
      </c>
      <c r="BB48" s="472"/>
    </row>
    <row r="49" spans="1:54">
      <c r="A49" s="78" t="s">
        <v>1977</v>
      </c>
      <c r="B49" s="77" t="s">
        <v>1280</v>
      </c>
      <c r="C49" s="79">
        <v>50</v>
      </c>
      <c r="D49" s="79">
        <v>1000</v>
      </c>
      <c r="E49" s="79">
        <v>600</v>
      </c>
      <c r="F49" s="77" t="str">
        <f t="shared" si="0"/>
        <v>1000x600x50</v>
      </c>
      <c r="G49" s="470" t="s">
        <v>2052</v>
      </c>
      <c r="H49" s="73" t="s">
        <v>1291</v>
      </c>
      <c r="I49" s="72" t="s">
        <v>117</v>
      </c>
      <c r="J49" s="70"/>
      <c r="K49" s="69" t="s">
        <v>5</v>
      </c>
      <c r="L49" s="69" t="s">
        <v>5</v>
      </c>
      <c r="M49" s="68"/>
      <c r="N49" s="67">
        <v>10</v>
      </c>
      <c r="O49" s="60">
        <f t="shared" si="1"/>
        <v>6</v>
      </c>
      <c r="P49" s="59">
        <f t="shared" si="2"/>
        <v>0.3</v>
      </c>
      <c r="Q49" s="58">
        <f t="shared" si="13"/>
        <v>12</v>
      </c>
      <c r="R49" s="62">
        <v>20</v>
      </c>
      <c r="S49" s="64">
        <v>4</v>
      </c>
      <c r="T49" s="180">
        <f>R49*N49</f>
        <v>200</v>
      </c>
      <c r="U49" s="60">
        <f>O49*R49</f>
        <v>120</v>
      </c>
      <c r="V49" s="59">
        <f>P49*R49</f>
        <v>6</v>
      </c>
      <c r="W49" s="60">
        <f t="shared" si="18"/>
        <v>240</v>
      </c>
      <c r="X49" s="60" t="s">
        <v>280</v>
      </c>
      <c r="Y49" s="185">
        <f>R49/S49*N49*C49+140</f>
        <v>2640</v>
      </c>
      <c r="Z49" s="161">
        <v>260</v>
      </c>
      <c r="AA49" s="64">
        <v>13</v>
      </c>
      <c r="AB49" s="60">
        <f t="shared" si="4"/>
        <v>1560</v>
      </c>
      <c r="AC49" s="59">
        <f t="shared" si="4"/>
        <v>78</v>
      </c>
      <c r="AD49" s="58">
        <f t="shared" si="4"/>
        <v>3120</v>
      </c>
      <c r="AE49" s="57" t="s">
        <v>3</v>
      </c>
      <c r="AF49" s="56">
        <v>1</v>
      </c>
      <c r="AG49" s="177" t="s">
        <v>150</v>
      </c>
      <c r="AH49" s="54">
        <f t="shared" si="9"/>
        <v>120</v>
      </c>
      <c r="AI49" s="53">
        <f t="shared" si="10"/>
        <v>6</v>
      </c>
      <c r="AJ49" s="52">
        <f t="shared" si="11"/>
        <v>240</v>
      </c>
      <c r="AK49" s="51" t="s">
        <v>1290</v>
      </c>
      <c r="AL49" s="50" t="s">
        <v>1289</v>
      </c>
      <c r="AM49" s="49">
        <f t="shared" si="14"/>
        <v>160.5</v>
      </c>
      <c r="AN49" s="48">
        <f t="shared" si="15"/>
        <v>192.6</v>
      </c>
      <c r="AO49" s="47">
        <f t="shared" si="17"/>
        <v>3210</v>
      </c>
      <c r="AP49" s="46">
        <f t="shared" si="16"/>
        <v>3852</v>
      </c>
      <c r="AY49" s="71">
        <v>40</v>
      </c>
      <c r="AZ49" s="45">
        <v>3210</v>
      </c>
      <c r="BB49" s="472"/>
    </row>
    <row r="50" spans="1:54">
      <c r="A50" s="78" t="s">
        <v>1977</v>
      </c>
      <c r="B50" s="77" t="s">
        <v>1280</v>
      </c>
      <c r="C50" s="191">
        <v>100</v>
      </c>
      <c r="D50" s="79">
        <v>1000</v>
      </c>
      <c r="E50" s="79">
        <v>600</v>
      </c>
      <c r="F50" s="75" t="str">
        <f t="shared" si="0"/>
        <v>1000x600x100</v>
      </c>
      <c r="G50" s="470" t="s">
        <v>2053</v>
      </c>
      <c r="H50" s="73" t="s">
        <v>1284</v>
      </c>
      <c r="I50" s="72" t="s">
        <v>2</v>
      </c>
      <c r="J50" s="70" t="s">
        <v>5</v>
      </c>
      <c r="K50" s="69" t="s">
        <v>5</v>
      </c>
      <c r="L50" s="69" t="s">
        <v>5</v>
      </c>
      <c r="M50" s="68" t="s">
        <v>5</v>
      </c>
      <c r="N50" s="67">
        <v>5</v>
      </c>
      <c r="O50" s="60">
        <f t="shared" si="1"/>
        <v>3</v>
      </c>
      <c r="P50" s="59">
        <f t="shared" si="2"/>
        <v>0.3</v>
      </c>
      <c r="Q50" s="58">
        <f t="shared" si="13"/>
        <v>12</v>
      </c>
      <c r="R50" s="168"/>
      <c r="S50" s="64"/>
      <c r="T50" s="167"/>
      <c r="U50" s="165"/>
      <c r="V50" s="166"/>
      <c r="W50" s="165"/>
      <c r="X50" s="165"/>
      <c r="Y50" s="164"/>
      <c r="Z50" s="62">
        <v>273</v>
      </c>
      <c r="AA50" s="61" t="s">
        <v>4</v>
      </c>
      <c r="AB50" s="60">
        <f t="shared" si="4"/>
        <v>819</v>
      </c>
      <c r="AC50" s="59">
        <f t="shared" si="4"/>
        <v>81.899999999999991</v>
      </c>
      <c r="AD50" s="58">
        <f t="shared" si="4"/>
        <v>3276</v>
      </c>
      <c r="AE50" s="57" t="s">
        <v>3</v>
      </c>
      <c r="AF50" s="56">
        <v>1</v>
      </c>
      <c r="AG50" s="55" t="s">
        <v>2</v>
      </c>
      <c r="AH50" s="54">
        <f t="shared" si="9"/>
        <v>3</v>
      </c>
      <c r="AI50" s="53">
        <f t="shared" si="10"/>
        <v>0.3</v>
      </c>
      <c r="AJ50" s="52">
        <f t="shared" si="11"/>
        <v>12</v>
      </c>
      <c r="AK50" s="51" t="s">
        <v>1282</v>
      </c>
      <c r="AL50" s="50" t="s">
        <v>0</v>
      </c>
      <c r="AM50" s="49">
        <f t="shared" si="14"/>
        <v>321</v>
      </c>
      <c r="AN50" s="48">
        <f t="shared" si="15"/>
        <v>385.2</v>
      </c>
      <c r="AO50" s="47">
        <f t="shared" si="17"/>
        <v>3210</v>
      </c>
      <c r="AP50" s="46">
        <f t="shared" si="16"/>
        <v>3852</v>
      </c>
      <c r="AY50" s="71">
        <v>40</v>
      </c>
      <c r="AZ50" s="45">
        <v>3210</v>
      </c>
      <c r="BB50" s="472"/>
    </row>
    <row r="51" spans="1:54">
      <c r="A51" s="78" t="s">
        <v>1977</v>
      </c>
      <c r="B51" s="77" t="s">
        <v>1280</v>
      </c>
      <c r="C51" s="79">
        <v>100</v>
      </c>
      <c r="D51" s="79">
        <v>1000</v>
      </c>
      <c r="E51" s="79">
        <v>600</v>
      </c>
      <c r="F51" s="77" t="str">
        <f t="shared" si="0"/>
        <v>1000x600x100</v>
      </c>
      <c r="G51" s="470" t="s">
        <v>2054</v>
      </c>
      <c r="H51" s="73" t="s">
        <v>2036</v>
      </c>
      <c r="I51" s="72" t="s">
        <v>117</v>
      </c>
      <c r="J51" s="70" t="s">
        <v>5</v>
      </c>
      <c r="K51" s="69"/>
      <c r="L51" s="69"/>
      <c r="M51" s="68" t="s">
        <v>5</v>
      </c>
      <c r="N51" s="67">
        <v>5</v>
      </c>
      <c r="O51" s="60">
        <f t="shared" si="1"/>
        <v>3</v>
      </c>
      <c r="P51" s="59">
        <f t="shared" si="2"/>
        <v>0.3</v>
      </c>
      <c r="Q51" s="58">
        <f t="shared" si="13"/>
        <v>12</v>
      </c>
      <c r="R51" s="62">
        <v>20</v>
      </c>
      <c r="S51" s="64">
        <v>4</v>
      </c>
      <c r="T51" s="180">
        <f>R51*N51</f>
        <v>100</v>
      </c>
      <c r="U51" s="60">
        <f>O51*R51</f>
        <v>60</v>
      </c>
      <c r="V51" s="59">
        <f>P51*R51</f>
        <v>6</v>
      </c>
      <c r="W51" s="60">
        <f t="shared" ref="W51:W52" si="19">AY51*V51</f>
        <v>240</v>
      </c>
      <c r="X51" s="60" t="s">
        <v>280</v>
      </c>
      <c r="Y51" s="185">
        <f>R51/S51*N51*C51+140</f>
        <v>2640</v>
      </c>
      <c r="Z51" s="161">
        <v>260</v>
      </c>
      <c r="AA51" s="64">
        <v>13</v>
      </c>
      <c r="AB51" s="60">
        <f t="shared" si="4"/>
        <v>780</v>
      </c>
      <c r="AC51" s="59">
        <f t="shared" si="4"/>
        <v>78</v>
      </c>
      <c r="AD51" s="58">
        <f t="shared" si="4"/>
        <v>3120</v>
      </c>
      <c r="AE51" s="57" t="s">
        <v>3</v>
      </c>
      <c r="AF51" s="56">
        <v>1</v>
      </c>
      <c r="AG51" s="177" t="s">
        <v>150</v>
      </c>
      <c r="AH51" s="54">
        <f t="shared" si="9"/>
        <v>60</v>
      </c>
      <c r="AI51" s="53">
        <f t="shared" si="10"/>
        <v>6</v>
      </c>
      <c r="AJ51" s="52">
        <f t="shared" si="11"/>
        <v>240</v>
      </c>
      <c r="AK51" s="51" t="s">
        <v>1282</v>
      </c>
      <c r="AL51" s="50" t="s">
        <v>1281</v>
      </c>
      <c r="AM51" s="49">
        <f t="shared" si="14"/>
        <v>321</v>
      </c>
      <c r="AN51" s="48">
        <f t="shared" si="15"/>
        <v>385.2</v>
      </c>
      <c r="AO51" s="47">
        <f t="shared" si="17"/>
        <v>3210</v>
      </c>
      <c r="AP51" s="46">
        <f t="shared" si="16"/>
        <v>3852</v>
      </c>
      <c r="AY51" s="71">
        <v>40</v>
      </c>
      <c r="AZ51" s="45">
        <v>3210</v>
      </c>
      <c r="BB51" s="472"/>
    </row>
    <row r="52" spans="1:54">
      <c r="A52" s="78" t="s">
        <v>1977</v>
      </c>
      <c r="B52" s="77" t="s">
        <v>1280</v>
      </c>
      <c r="C52" s="79">
        <v>100</v>
      </c>
      <c r="D52" s="79">
        <v>1000</v>
      </c>
      <c r="E52" s="79">
        <v>600</v>
      </c>
      <c r="F52" s="77" t="str">
        <f t="shared" si="0"/>
        <v>1000x600x100</v>
      </c>
      <c r="G52" s="470" t="s">
        <v>2055</v>
      </c>
      <c r="H52" s="73" t="s">
        <v>1283</v>
      </c>
      <c r="I52" s="72" t="s">
        <v>117</v>
      </c>
      <c r="J52" s="70"/>
      <c r="K52" s="69" t="s">
        <v>5</v>
      </c>
      <c r="L52" s="69" t="s">
        <v>5</v>
      </c>
      <c r="M52" s="68"/>
      <c r="N52" s="67">
        <v>5</v>
      </c>
      <c r="O52" s="60">
        <f t="shared" si="1"/>
        <v>3</v>
      </c>
      <c r="P52" s="59">
        <f t="shared" si="2"/>
        <v>0.3</v>
      </c>
      <c r="Q52" s="58">
        <f t="shared" si="13"/>
        <v>12</v>
      </c>
      <c r="R52" s="62">
        <v>20</v>
      </c>
      <c r="S52" s="64">
        <v>4</v>
      </c>
      <c r="T52" s="180">
        <f>R52*N52</f>
        <v>100</v>
      </c>
      <c r="U52" s="60">
        <f>O52*R52</f>
        <v>60</v>
      </c>
      <c r="V52" s="59">
        <f>P52*R52</f>
        <v>6</v>
      </c>
      <c r="W52" s="60">
        <f t="shared" si="19"/>
        <v>240</v>
      </c>
      <c r="X52" s="60" t="s">
        <v>280</v>
      </c>
      <c r="Y52" s="185">
        <f>R52/S52*N52*C52+140</f>
        <v>2640</v>
      </c>
      <c r="Z52" s="161">
        <v>260</v>
      </c>
      <c r="AA52" s="64">
        <v>13</v>
      </c>
      <c r="AB52" s="60">
        <f t="shared" si="4"/>
        <v>780</v>
      </c>
      <c r="AC52" s="59">
        <f t="shared" si="4"/>
        <v>78</v>
      </c>
      <c r="AD52" s="58">
        <f t="shared" si="4"/>
        <v>3120</v>
      </c>
      <c r="AE52" s="57" t="s">
        <v>3</v>
      </c>
      <c r="AF52" s="56">
        <v>1</v>
      </c>
      <c r="AG52" s="177" t="s">
        <v>150</v>
      </c>
      <c r="AH52" s="54">
        <f t="shared" si="9"/>
        <v>60</v>
      </c>
      <c r="AI52" s="53">
        <f t="shared" si="10"/>
        <v>6</v>
      </c>
      <c r="AJ52" s="52">
        <f t="shared" si="11"/>
        <v>240</v>
      </c>
      <c r="AK52" s="51" t="s">
        <v>1282</v>
      </c>
      <c r="AL52" s="50" t="s">
        <v>1281</v>
      </c>
      <c r="AM52" s="49">
        <f t="shared" si="14"/>
        <v>321</v>
      </c>
      <c r="AN52" s="48">
        <f t="shared" si="15"/>
        <v>385.2</v>
      </c>
      <c r="AO52" s="47">
        <f t="shared" si="17"/>
        <v>3210</v>
      </c>
      <c r="AP52" s="46">
        <f t="shared" si="16"/>
        <v>3852</v>
      </c>
      <c r="AY52" s="71">
        <v>40</v>
      </c>
      <c r="AZ52" s="45">
        <v>3210</v>
      </c>
      <c r="BB52" s="472"/>
    </row>
    <row r="53" spans="1:54">
      <c r="A53" s="78" t="s">
        <v>1977</v>
      </c>
      <c r="B53" s="75" t="s">
        <v>1273</v>
      </c>
      <c r="C53" s="191">
        <v>27</v>
      </c>
      <c r="D53" s="76">
        <v>1000</v>
      </c>
      <c r="E53" s="76">
        <v>600</v>
      </c>
      <c r="F53" s="75" t="str">
        <f t="shared" si="0"/>
        <v>1000x600x27</v>
      </c>
      <c r="G53" s="163" t="s">
        <v>1277</v>
      </c>
      <c r="H53" s="73" t="s">
        <v>1276</v>
      </c>
      <c r="I53" s="72" t="s">
        <v>2</v>
      </c>
      <c r="J53" s="70" t="s">
        <v>5</v>
      </c>
      <c r="K53" s="69" t="s">
        <v>5</v>
      </c>
      <c r="L53" s="69" t="s">
        <v>5</v>
      </c>
      <c r="M53" s="68" t="s">
        <v>5</v>
      </c>
      <c r="N53" s="67">
        <v>12</v>
      </c>
      <c r="O53" s="60">
        <f t="shared" si="1"/>
        <v>7.2</v>
      </c>
      <c r="P53" s="59">
        <f t="shared" si="2"/>
        <v>0.19440000000000002</v>
      </c>
      <c r="Q53" s="58">
        <f t="shared" si="13"/>
        <v>11.664000000000001</v>
      </c>
      <c r="R53" s="168"/>
      <c r="S53" s="64"/>
      <c r="T53" s="167"/>
      <c r="U53" s="165"/>
      <c r="V53" s="166"/>
      <c r="W53" s="165"/>
      <c r="X53" s="165"/>
      <c r="Y53" s="164"/>
      <c r="Z53" s="62">
        <v>416</v>
      </c>
      <c r="AA53" s="61" t="s">
        <v>4</v>
      </c>
      <c r="AB53" s="60">
        <f t="shared" si="4"/>
        <v>2995.2000000000003</v>
      </c>
      <c r="AC53" s="59">
        <f t="shared" si="4"/>
        <v>80.870400000000004</v>
      </c>
      <c r="AD53" s="58">
        <f t="shared" si="4"/>
        <v>4852.2240000000002</v>
      </c>
      <c r="AE53" s="57" t="s">
        <v>3</v>
      </c>
      <c r="AF53" s="56">
        <v>1</v>
      </c>
      <c r="AG53" s="55" t="s">
        <v>2</v>
      </c>
      <c r="AH53" s="54">
        <f t="shared" si="9"/>
        <v>7.2</v>
      </c>
      <c r="AI53" s="53">
        <f t="shared" si="10"/>
        <v>0.19440000000000002</v>
      </c>
      <c r="AJ53" s="52">
        <f t="shared" si="11"/>
        <v>11.664000000000001</v>
      </c>
      <c r="AK53" s="51" t="s">
        <v>1270</v>
      </c>
      <c r="AL53" s="50" t="s">
        <v>0</v>
      </c>
      <c r="AM53" s="49">
        <f t="shared" si="14"/>
        <v>113.4</v>
      </c>
      <c r="AN53" s="48">
        <f t="shared" si="15"/>
        <v>136.08000000000001</v>
      </c>
      <c r="AO53" s="47">
        <f t="shared" ref="AO53:AO68" si="20">ROUND(AZ53*(1-$AP$12),2)</f>
        <v>4200</v>
      </c>
      <c r="AP53" s="46">
        <f t="shared" si="16"/>
        <v>5040</v>
      </c>
      <c r="AY53" s="71">
        <v>60</v>
      </c>
      <c r="AZ53" s="45">
        <v>4200</v>
      </c>
      <c r="BB53" s="472"/>
    </row>
    <row r="54" spans="1:54">
      <c r="A54" s="78" t="s">
        <v>1977</v>
      </c>
      <c r="B54" s="77" t="s">
        <v>1273</v>
      </c>
      <c r="C54" s="189">
        <v>27</v>
      </c>
      <c r="D54" s="79">
        <v>1000</v>
      </c>
      <c r="E54" s="79">
        <v>600</v>
      </c>
      <c r="F54" s="77" t="str">
        <f t="shared" si="0"/>
        <v>1000x600x27</v>
      </c>
      <c r="G54" s="163" t="s">
        <v>1275</v>
      </c>
      <c r="H54" s="73" t="s">
        <v>1274</v>
      </c>
      <c r="I54" s="72" t="s">
        <v>117</v>
      </c>
      <c r="J54" s="70" t="s">
        <v>5</v>
      </c>
      <c r="K54" s="69" t="s">
        <v>5</v>
      </c>
      <c r="L54" s="69" t="s">
        <v>5</v>
      </c>
      <c r="M54" s="68"/>
      <c r="N54" s="67">
        <v>12</v>
      </c>
      <c r="O54" s="60">
        <f t="shared" si="1"/>
        <v>7.2</v>
      </c>
      <c r="P54" s="59">
        <f t="shared" si="2"/>
        <v>0.19440000000000002</v>
      </c>
      <c r="Q54" s="58">
        <f t="shared" si="13"/>
        <v>11.664000000000001</v>
      </c>
      <c r="R54" s="62">
        <v>14</v>
      </c>
      <c r="S54" s="64">
        <v>2</v>
      </c>
      <c r="T54" s="180">
        <f>R54*N54</f>
        <v>168</v>
      </c>
      <c r="U54" s="60">
        <f>O54*R54</f>
        <v>100.8</v>
      </c>
      <c r="V54" s="59">
        <f>P54*R54</f>
        <v>2.7216000000000005</v>
      </c>
      <c r="W54" s="60">
        <f>AY54*V54</f>
        <v>163.29600000000002</v>
      </c>
      <c r="X54" s="60" t="s">
        <v>560</v>
      </c>
      <c r="Y54" s="179">
        <f>R54/S54*N54*C54+140</f>
        <v>2408</v>
      </c>
      <c r="Z54" s="161">
        <v>364</v>
      </c>
      <c r="AA54" s="64">
        <v>26</v>
      </c>
      <c r="AB54" s="60">
        <f t="shared" si="4"/>
        <v>2620.7999999999997</v>
      </c>
      <c r="AC54" s="59">
        <f t="shared" si="4"/>
        <v>70.761600000000016</v>
      </c>
      <c r="AD54" s="58">
        <f t="shared" si="4"/>
        <v>4245.6960000000008</v>
      </c>
      <c r="AE54" s="57" t="s">
        <v>3</v>
      </c>
      <c r="AF54" s="56">
        <v>1</v>
      </c>
      <c r="AG54" s="177" t="s">
        <v>150</v>
      </c>
      <c r="AH54" s="54">
        <f t="shared" si="9"/>
        <v>100.8</v>
      </c>
      <c r="AI54" s="53">
        <f t="shared" si="10"/>
        <v>2.7216000000000005</v>
      </c>
      <c r="AJ54" s="52">
        <f t="shared" si="11"/>
        <v>163.29600000000002</v>
      </c>
      <c r="AK54" s="51" t="s">
        <v>1270</v>
      </c>
      <c r="AL54" s="50" t="s">
        <v>1269</v>
      </c>
      <c r="AM54" s="49">
        <f t="shared" si="14"/>
        <v>113.4</v>
      </c>
      <c r="AN54" s="48">
        <f t="shared" si="15"/>
        <v>136.08000000000001</v>
      </c>
      <c r="AO54" s="47">
        <f t="shared" si="20"/>
        <v>4200</v>
      </c>
      <c r="AP54" s="46">
        <f t="shared" si="16"/>
        <v>5040</v>
      </c>
      <c r="AY54" s="71">
        <v>60</v>
      </c>
      <c r="AZ54" s="45">
        <v>4200</v>
      </c>
      <c r="BB54" s="472"/>
    </row>
    <row r="55" spans="1:54">
      <c r="A55" s="78" t="s">
        <v>1977</v>
      </c>
      <c r="B55" s="77" t="s">
        <v>1273</v>
      </c>
      <c r="C55" s="189">
        <v>27</v>
      </c>
      <c r="D55" s="79">
        <v>1000</v>
      </c>
      <c r="E55" s="79">
        <v>600</v>
      </c>
      <c r="F55" s="77" t="str">
        <f t="shared" si="0"/>
        <v>1000x600x27</v>
      </c>
      <c r="G55" s="163" t="s">
        <v>1272</v>
      </c>
      <c r="H55" s="73" t="s">
        <v>1271</v>
      </c>
      <c r="I55" s="72" t="s">
        <v>117</v>
      </c>
      <c r="J55" s="70"/>
      <c r="K55" s="69"/>
      <c r="L55" s="69"/>
      <c r="M55" s="68" t="s">
        <v>5</v>
      </c>
      <c r="N55" s="67">
        <v>12</v>
      </c>
      <c r="O55" s="60">
        <f t="shared" si="1"/>
        <v>7.2</v>
      </c>
      <c r="P55" s="59">
        <f t="shared" si="2"/>
        <v>0.19440000000000002</v>
      </c>
      <c r="Q55" s="58">
        <f t="shared" si="13"/>
        <v>11.664000000000001</v>
      </c>
      <c r="R55" s="62">
        <v>14</v>
      </c>
      <c r="S55" s="64">
        <v>2</v>
      </c>
      <c r="T55" s="180">
        <f>R55*N55</f>
        <v>168</v>
      </c>
      <c r="U55" s="60">
        <f>O55*R55</f>
        <v>100.8</v>
      </c>
      <c r="V55" s="59">
        <f>P55*R55</f>
        <v>2.7216000000000005</v>
      </c>
      <c r="W55" s="60">
        <f>AY55*V55</f>
        <v>163.29600000000002</v>
      </c>
      <c r="X55" s="60" t="s">
        <v>560</v>
      </c>
      <c r="Y55" s="179">
        <f>R55/S55*N55*C55+140</f>
        <v>2408</v>
      </c>
      <c r="Z55" s="161">
        <v>364</v>
      </c>
      <c r="AA55" s="64">
        <v>26</v>
      </c>
      <c r="AB55" s="60">
        <f t="shared" si="4"/>
        <v>2620.7999999999997</v>
      </c>
      <c r="AC55" s="59">
        <f t="shared" si="4"/>
        <v>70.761600000000016</v>
      </c>
      <c r="AD55" s="58">
        <f t="shared" si="4"/>
        <v>4245.6960000000008</v>
      </c>
      <c r="AE55" s="57" t="s">
        <v>3</v>
      </c>
      <c r="AF55" s="56">
        <v>1</v>
      </c>
      <c r="AG55" s="177" t="s">
        <v>150</v>
      </c>
      <c r="AH55" s="54">
        <f t="shared" si="9"/>
        <v>100.8</v>
      </c>
      <c r="AI55" s="53">
        <f t="shared" si="10"/>
        <v>2.7216000000000005</v>
      </c>
      <c r="AJ55" s="52">
        <f t="shared" si="11"/>
        <v>163.29600000000002</v>
      </c>
      <c r="AK55" s="51" t="s">
        <v>1270</v>
      </c>
      <c r="AL55" s="50" t="s">
        <v>1269</v>
      </c>
      <c r="AM55" s="49">
        <f t="shared" si="14"/>
        <v>113.4</v>
      </c>
      <c r="AN55" s="48">
        <f t="shared" si="15"/>
        <v>136.08000000000001</v>
      </c>
      <c r="AO55" s="47">
        <f t="shared" si="20"/>
        <v>4200</v>
      </c>
      <c r="AP55" s="46">
        <f t="shared" si="16"/>
        <v>5040</v>
      </c>
      <c r="AY55" s="71">
        <v>60</v>
      </c>
      <c r="AZ55" s="45">
        <v>4200</v>
      </c>
      <c r="BB55" s="472"/>
    </row>
    <row r="56" spans="1:54">
      <c r="A56" s="78" t="s">
        <v>1977</v>
      </c>
      <c r="B56" s="75" t="s">
        <v>1223</v>
      </c>
      <c r="C56" s="191">
        <v>25</v>
      </c>
      <c r="D56" s="76">
        <v>1000</v>
      </c>
      <c r="E56" s="76">
        <v>600</v>
      </c>
      <c r="F56" s="75" t="str">
        <f t="shared" si="0"/>
        <v>1000x600x25</v>
      </c>
      <c r="G56" s="470" t="s">
        <v>2045</v>
      </c>
      <c r="H56" s="73" t="s">
        <v>1250</v>
      </c>
      <c r="I56" s="72" t="s">
        <v>2</v>
      </c>
      <c r="J56" s="70" t="s">
        <v>5</v>
      </c>
      <c r="K56" s="69"/>
      <c r="L56" s="69"/>
      <c r="M56" s="68" t="s">
        <v>5</v>
      </c>
      <c r="N56" s="67">
        <v>8</v>
      </c>
      <c r="O56" s="60">
        <f t="shared" si="1"/>
        <v>4.8</v>
      </c>
      <c r="P56" s="59">
        <f t="shared" si="2"/>
        <v>0.12</v>
      </c>
      <c r="Q56" s="58">
        <f t="shared" si="13"/>
        <v>13.2</v>
      </c>
      <c r="R56" s="168"/>
      <c r="S56" s="64"/>
      <c r="T56" s="167"/>
      <c r="U56" s="165"/>
      <c r="V56" s="166"/>
      <c r="W56" s="165"/>
      <c r="X56" s="165"/>
      <c r="Y56" s="164"/>
      <c r="Z56" s="62">
        <v>676</v>
      </c>
      <c r="AA56" s="61" t="s">
        <v>4</v>
      </c>
      <c r="AB56" s="60">
        <f t="shared" si="4"/>
        <v>3244.7999999999997</v>
      </c>
      <c r="AC56" s="59">
        <f t="shared" si="4"/>
        <v>81.11999999999999</v>
      </c>
      <c r="AD56" s="58">
        <f t="shared" si="4"/>
        <v>8923.1999999999989</v>
      </c>
      <c r="AE56" s="57" t="s">
        <v>3</v>
      </c>
      <c r="AF56" s="56">
        <v>1</v>
      </c>
      <c r="AG56" s="55" t="s">
        <v>2</v>
      </c>
      <c r="AH56" s="54">
        <f t="shared" si="9"/>
        <v>4.8</v>
      </c>
      <c r="AI56" s="53">
        <f t="shared" si="10"/>
        <v>0.12</v>
      </c>
      <c r="AJ56" s="52">
        <f t="shared" si="11"/>
        <v>13.2</v>
      </c>
      <c r="AK56" s="51" t="s">
        <v>1245</v>
      </c>
      <c r="AL56" s="50" t="s">
        <v>0</v>
      </c>
      <c r="AM56" s="49">
        <f t="shared" si="14"/>
        <v>168</v>
      </c>
      <c r="AN56" s="48">
        <f t="shared" si="15"/>
        <v>201.6</v>
      </c>
      <c r="AO56" s="47">
        <f t="shared" si="20"/>
        <v>6720</v>
      </c>
      <c r="AP56" s="46">
        <f t="shared" si="16"/>
        <v>8064</v>
      </c>
      <c r="AY56" s="71">
        <v>110</v>
      </c>
      <c r="AZ56" s="45">
        <v>6720</v>
      </c>
      <c r="BB56" s="472"/>
    </row>
    <row r="57" spans="1:54">
      <c r="A57" s="78" t="s">
        <v>1977</v>
      </c>
      <c r="B57" s="77" t="s">
        <v>1223</v>
      </c>
      <c r="C57" s="77">
        <v>25</v>
      </c>
      <c r="D57" s="79">
        <v>1000</v>
      </c>
      <c r="E57" s="79">
        <v>600</v>
      </c>
      <c r="F57" s="77" t="str">
        <f t="shared" si="0"/>
        <v>1000x600x25</v>
      </c>
      <c r="G57" s="470" t="s">
        <v>2046</v>
      </c>
      <c r="H57" s="73" t="s">
        <v>1249</v>
      </c>
      <c r="I57" s="72" t="s">
        <v>2</v>
      </c>
      <c r="J57" s="70"/>
      <c r="K57" s="69" t="s">
        <v>5</v>
      </c>
      <c r="L57" s="69"/>
      <c r="M57" s="68"/>
      <c r="N57" s="67">
        <v>8</v>
      </c>
      <c r="O57" s="60">
        <f t="shared" si="1"/>
        <v>4.8</v>
      </c>
      <c r="P57" s="59">
        <f t="shared" si="2"/>
        <v>0.12</v>
      </c>
      <c r="Q57" s="58">
        <f t="shared" si="13"/>
        <v>13.2</v>
      </c>
      <c r="R57" s="168"/>
      <c r="S57" s="64"/>
      <c r="T57" s="167"/>
      <c r="U57" s="165"/>
      <c r="V57" s="166"/>
      <c r="W57" s="165"/>
      <c r="X57" s="165"/>
      <c r="Y57" s="164"/>
      <c r="Z57" s="62">
        <v>676</v>
      </c>
      <c r="AA57" s="61" t="s">
        <v>4</v>
      </c>
      <c r="AB57" s="60">
        <f t="shared" si="4"/>
        <v>3244.7999999999997</v>
      </c>
      <c r="AC57" s="59">
        <f t="shared" si="4"/>
        <v>81.11999999999999</v>
      </c>
      <c r="AD57" s="58">
        <f t="shared" si="4"/>
        <v>8923.1999999999989</v>
      </c>
      <c r="AE57" s="57" t="s">
        <v>3</v>
      </c>
      <c r="AF57" s="56">
        <v>1</v>
      </c>
      <c r="AG57" s="55" t="s">
        <v>2</v>
      </c>
      <c r="AH57" s="54">
        <f t="shared" si="9"/>
        <v>4.8</v>
      </c>
      <c r="AI57" s="53">
        <f t="shared" si="10"/>
        <v>0.12</v>
      </c>
      <c r="AJ57" s="52">
        <f t="shared" si="11"/>
        <v>13.2</v>
      </c>
      <c r="AK57" s="51" t="s">
        <v>1245</v>
      </c>
      <c r="AL57" s="50" t="s">
        <v>0</v>
      </c>
      <c r="AM57" s="49">
        <f t="shared" si="14"/>
        <v>168</v>
      </c>
      <c r="AN57" s="48">
        <f t="shared" si="15"/>
        <v>201.6</v>
      </c>
      <c r="AO57" s="47">
        <f t="shared" si="20"/>
        <v>6720</v>
      </c>
      <c r="AP57" s="46">
        <f t="shared" si="16"/>
        <v>8064</v>
      </c>
      <c r="AY57" s="71">
        <v>110</v>
      </c>
      <c r="AZ57" s="45">
        <v>6720</v>
      </c>
      <c r="BB57" s="472"/>
    </row>
    <row r="58" spans="1:54">
      <c r="A58" s="78" t="s">
        <v>1977</v>
      </c>
      <c r="B58" s="77" t="s">
        <v>1223</v>
      </c>
      <c r="C58" s="77">
        <v>25</v>
      </c>
      <c r="D58" s="79">
        <v>1000</v>
      </c>
      <c r="E58" s="79">
        <v>600</v>
      </c>
      <c r="F58" s="77" t="str">
        <f t="shared" si="0"/>
        <v>1000x600x25</v>
      </c>
      <c r="G58" s="470" t="s">
        <v>2047</v>
      </c>
      <c r="H58" s="73" t="s">
        <v>1248</v>
      </c>
      <c r="I58" s="72" t="s">
        <v>117</v>
      </c>
      <c r="J58" s="70" t="s">
        <v>5</v>
      </c>
      <c r="K58" s="69"/>
      <c r="L58" s="69"/>
      <c r="M58" s="68"/>
      <c r="N58" s="67">
        <v>8</v>
      </c>
      <c r="O58" s="60">
        <f t="shared" si="1"/>
        <v>4.8</v>
      </c>
      <c r="P58" s="59">
        <f t="shared" si="2"/>
        <v>0.12</v>
      </c>
      <c r="Q58" s="58">
        <f t="shared" si="13"/>
        <v>13.2</v>
      </c>
      <c r="R58" s="198">
        <v>24</v>
      </c>
      <c r="S58" s="64">
        <v>2</v>
      </c>
      <c r="T58" s="180">
        <f>R58*N58</f>
        <v>192</v>
      </c>
      <c r="U58" s="60">
        <f>O58*R58</f>
        <v>115.19999999999999</v>
      </c>
      <c r="V58" s="59">
        <f>P58*R58</f>
        <v>2.88</v>
      </c>
      <c r="W58" s="60">
        <f>AY58*V58</f>
        <v>316.8</v>
      </c>
      <c r="X58" s="60" t="s">
        <v>560</v>
      </c>
      <c r="Y58" s="179">
        <f>R58/S58*N58*C58+140</f>
        <v>2540</v>
      </c>
      <c r="Z58" s="161">
        <v>624</v>
      </c>
      <c r="AA58" s="64">
        <v>26</v>
      </c>
      <c r="AB58" s="60">
        <f t="shared" si="4"/>
        <v>2995.2</v>
      </c>
      <c r="AC58" s="59">
        <f t="shared" si="4"/>
        <v>74.88</v>
      </c>
      <c r="AD58" s="58">
        <f t="shared" si="4"/>
        <v>8236.8000000000011</v>
      </c>
      <c r="AE58" s="57" t="s">
        <v>3</v>
      </c>
      <c r="AF58" s="56">
        <v>1</v>
      </c>
      <c r="AG58" s="177" t="s">
        <v>150</v>
      </c>
      <c r="AH58" s="54">
        <f t="shared" si="9"/>
        <v>115.19999999999999</v>
      </c>
      <c r="AI58" s="53">
        <f t="shared" si="10"/>
        <v>2.88</v>
      </c>
      <c r="AJ58" s="52">
        <f t="shared" si="11"/>
        <v>316.8</v>
      </c>
      <c r="AK58" s="51" t="s">
        <v>1245</v>
      </c>
      <c r="AL58" s="50" t="s">
        <v>1244</v>
      </c>
      <c r="AM58" s="49">
        <f t="shared" si="14"/>
        <v>168</v>
      </c>
      <c r="AN58" s="48">
        <f t="shared" si="15"/>
        <v>201.6</v>
      </c>
      <c r="AO58" s="47">
        <f t="shared" si="20"/>
        <v>6720</v>
      </c>
      <c r="AP58" s="46">
        <f t="shared" si="16"/>
        <v>8064</v>
      </c>
      <c r="AY58" s="71">
        <v>110</v>
      </c>
      <c r="AZ58" s="45">
        <v>6720</v>
      </c>
      <c r="BB58" s="472"/>
    </row>
    <row r="59" spans="1:54">
      <c r="A59" s="78" t="s">
        <v>1977</v>
      </c>
      <c r="B59" s="77" t="s">
        <v>1223</v>
      </c>
      <c r="C59" s="77">
        <v>25</v>
      </c>
      <c r="D59" s="79">
        <v>1000</v>
      </c>
      <c r="E59" s="79">
        <v>600</v>
      </c>
      <c r="F59" s="77" t="str">
        <f t="shared" si="0"/>
        <v>1000x600x25</v>
      </c>
      <c r="G59" s="470" t="s">
        <v>2048</v>
      </c>
      <c r="H59" s="73" t="s">
        <v>1247</v>
      </c>
      <c r="I59" s="72" t="s">
        <v>117</v>
      </c>
      <c r="J59" s="70"/>
      <c r="K59" s="69" t="s">
        <v>5</v>
      </c>
      <c r="L59" s="69"/>
      <c r="M59" s="68"/>
      <c r="N59" s="67">
        <v>8</v>
      </c>
      <c r="O59" s="60">
        <f t="shared" si="1"/>
        <v>4.8</v>
      </c>
      <c r="P59" s="59">
        <f t="shared" si="2"/>
        <v>0.12</v>
      </c>
      <c r="Q59" s="58">
        <f t="shared" si="13"/>
        <v>13.2</v>
      </c>
      <c r="R59" s="198">
        <v>24</v>
      </c>
      <c r="S59" s="64">
        <v>2</v>
      </c>
      <c r="T59" s="180">
        <f>R59*N59</f>
        <v>192</v>
      </c>
      <c r="U59" s="60">
        <f>O59*R59</f>
        <v>115.19999999999999</v>
      </c>
      <c r="V59" s="59">
        <f>P59*R59</f>
        <v>2.88</v>
      </c>
      <c r="W59" s="60">
        <f>AY59*V59</f>
        <v>316.8</v>
      </c>
      <c r="X59" s="60" t="s">
        <v>560</v>
      </c>
      <c r="Y59" s="179">
        <f>R59/S59*N59*C59+140</f>
        <v>2540</v>
      </c>
      <c r="Z59" s="161">
        <v>624</v>
      </c>
      <c r="AA59" s="64">
        <v>26</v>
      </c>
      <c r="AB59" s="60">
        <f t="shared" si="4"/>
        <v>2995.2</v>
      </c>
      <c r="AC59" s="59">
        <f t="shared" si="4"/>
        <v>74.88</v>
      </c>
      <c r="AD59" s="58">
        <f t="shared" si="4"/>
        <v>8236.8000000000011</v>
      </c>
      <c r="AE59" s="57" t="s">
        <v>3</v>
      </c>
      <c r="AF59" s="56">
        <v>1</v>
      </c>
      <c r="AG59" s="177" t="s">
        <v>150</v>
      </c>
      <c r="AH59" s="54">
        <f t="shared" si="9"/>
        <v>115.19999999999999</v>
      </c>
      <c r="AI59" s="53">
        <f t="shared" si="10"/>
        <v>2.88</v>
      </c>
      <c r="AJ59" s="52">
        <f t="shared" si="11"/>
        <v>316.8</v>
      </c>
      <c r="AK59" s="51" t="s">
        <v>1245</v>
      </c>
      <c r="AL59" s="50" t="s">
        <v>1244</v>
      </c>
      <c r="AM59" s="49">
        <f t="shared" si="14"/>
        <v>168</v>
      </c>
      <c r="AN59" s="48">
        <f t="shared" si="15"/>
        <v>201.6</v>
      </c>
      <c r="AO59" s="47">
        <f t="shared" si="20"/>
        <v>6720</v>
      </c>
      <c r="AP59" s="46">
        <f t="shared" si="16"/>
        <v>8064</v>
      </c>
      <c r="AY59" s="71">
        <v>110</v>
      </c>
      <c r="AZ59" s="45">
        <v>6720</v>
      </c>
      <c r="BB59" s="472"/>
    </row>
    <row r="60" spans="1:54" ht="15.75" thickBot="1">
      <c r="A60" s="417" t="s">
        <v>1977</v>
      </c>
      <c r="B60" s="418" t="s">
        <v>1223</v>
      </c>
      <c r="C60" s="418">
        <v>25</v>
      </c>
      <c r="D60" s="419">
        <v>1000</v>
      </c>
      <c r="E60" s="419">
        <v>600</v>
      </c>
      <c r="F60" s="418" t="str">
        <f t="shared" ref="F60" si="21">D60&amp;"x"&amp;E60&amp;"x"&amp;C60</f>
        <v>1000x600x25</v>
      </c>
      <c r="G60" s="471" t="s">
        <v>2049</v>
      </c>
      <c r="H60" s="420" t="s">
        <v>1246</v>
      </c>
      <c r="I60" s="421" t="s">
        <v>117</v>
      </c>
      <c r="J60" s="244"/>
      <c r="K60" s="245"/>
      <c r="L60" s="245"/>
      <c r="M60" s="246" t="s">
        <v>5</v>
      </c>
      <c r="N60" s="247">
        <v>8</v>
      </c>
      <c r="O60" s="248">
        <f t="shared" ref="O60" si="22">N60*D60*E60/1000000</f>
        <v>4.8</v>
      </c>
      <c r="P60" s="422">
        <f t="shared" ref="P60" si="23">O60*C60/1000</f>
        <v>0.12</v>
      </c>
      <c r="Q60" s="249">
        <f t="shared" si="13"/>
        <v>13.2</v>
      </c>
      <c r="R60" s="423">
        <v>24</v>
      </c>
      <c r="S60" s="424">
        <v>2</v>
      </c>
      <c r="T60" s="425">
        <f>R60*N60</f>
        <v>192</v>
      </c>
      <c r="U60" s="248">
        <f>O60*R60</f>
        <v>115.19999999999999</v>
      </c>
      <c r="V60" s="422">
        <f>P60*R60</f>
        <v>2.88</v>
      </c>
      <c r="W60" s="248">
        <f>AY60*V60</f>
        <v>316.8</v>
      </c>
      <c r="X60" s="248" t="s">
        <v>560</v>
      </c>
      <c r="Y60" s="426">
        <f>R60/S60*N60*C60+140</f>
        <v>2540</v>
      </c>
      <c r="Z60" s="427">
        <v>624</v>
      </c>
      <c r="AA60" s="424">
        <v>26</v>
      </c>
      <c r="AB60" s="248">
        <f t="shared" ref="AB60:AD60" si="24">IF($AA60="--",$Z60*O60,$AA60*U60)</f>
        <v>2995.2</v>
      </c>
      <c r="AC60" s="422">
        <f t="shared" si="24"/>
        <v>74.88</v>
      </c>
      <c r="AD60" s="249">
        <f t="shared" si="24"/>
        <v>8236.8000000000011</v>
      </c>
      <c r="AE60" s="428" t="s">
        <v>3</v>
      </c>
      <c r="AF60" s="429">
        <v>1</v>
      </c>
      <c r="AG60" s="430" t="s">
        <v>150</v>
      </c>
      <c r="AH60" s="431">
        <f t="shared" si="9"/>
        <v>115.19999999999999</v>
      </c>
      <c r="AI60" s="432">
        <f t="shared" si="10"/>
        <v>2.88</v>
      </c>
      <c r="AJ60" s="433">
        <f t="shared" si="11"/>
        <v>316.8</v>
      </c>
      <c r="AK60" s="434" t="s">
        <v>1245</v>
      </c>
      <c r="AL60" s="435" t="s">
        <v>1244</v>
      </c>
      <c r="AM60" s="436">
        <f t="shared" si="14"/>
        <v>168</v>
      </c>
      <c r="AN60" s="437">
        <f t="shared" si="15"/>
        <v>201.6</v>
      </c>
      <c r="AO60" s="438">
        <f t="shared" si="20"/>
        <v>6720</v>
      </c>
      <c r="AP60" s="439">
        <f t="shared" si="16"/>
        <v>8064</v>
      </c>
      <c r="AY60" s="36">
        <v>110</v>
      </c>
      <c r="AZ60" s="10">
        <v>6720</v>
      </c>
      <c r="BB60" s="472"/>
    </row>
    <row r="61" spans="1:54">
      <c r="A61" s="112" t="s">
        <v>546</v>
      </c>
      <c r="B61" s="110" t="s">
        <v>563</v>
      </c>
      <c r="C61" s="110">
        <v>50</v>
      </c>
      <c r="D61" s="111">
        <v>1000</v>
      </c>
      <c r="E61" s="111">
        <v>600</v>
      </c>
      <c r="F61" s="110" t="str">
        <f t="shared" ref="F61:F68" si="25">D61&amp;"x"&amp;E61&amp;"x"&amp;C61</f>
        <v>1000x600x50</v>
      </c>
      <c r="G61" s="175" t="s">
        <v>572</v>
      </c>
      <c r="H61" s="108" t="s">
        <v>571</v>
      </c>
      <c r="I61" s="107" t="s">
        <v>2</v>
      </c>
      <c r="J61" s="105" t="s">
        <v>5</v>
      </c>
      <c r="K61" s="104" t="s">
        <v>5</v>
      </c>
      <c r="L61" s="104" t="s">
        <v>5</v>
      </c>
      <c r="M61" s="103"/>
      <c r="N61" s="102">
        <v>4</v>
      </c>
      <c r="O61" s="95">
        <f t="shared" ref="O61:O68" si="26">N61*D61*E61/1000000</f>
        <v>2.4</v>
      </c>
      <c r="P61" s="94">
        <f t="shared" ref="P61:P68" si="27">O61*C61/1000</f>
        <v>0.12</v>
      </c>
      <c r="Q61" s="93">
        <f t="shared" si="13"/>
        <v>13.799999999999999</v>
      </c>
      <c r="R61" s="174"/>
      <c r="S61" s="99"/>
      <c r="T61" s="173"/>
      <c r="U61" s="171"/>
      <c r="V61" s="172"/>
      <c r="W61" s="171"/>
      <c r="X61" s="171"/>
      <c r="Y61" s="170"/>
      <c r="Z61" s="97">
        <v>676</v>
      </c>
      <c r="AA61" s="96" t="s">
        <v>4</v>
      </c>
      <c r="AB61" s="95">
        <f t="shared" ref="AB61:AD68" si="28">IF($AA61="--",$Z61*O61,$AA61*U61)</f>
        <v>1622.3999999999999</v>
      </c>
      <c r="AC61" s="94">
        <f t="shared" si="28"/>
        <v>81.11999999999999</v>
      </c>
      <c r="AD61" s="93">
        <f t="shared" si="28"/>
        <v>9328.7999999999993</v>
      </c>
      <c r="AE61" s="92" t="s">
        <v>3</v>
      </c>
      <c r="AF61" s="91">
        <v>1</v>
      </c>
      <c r="AG61" s="90" t="s">
        <v>2</v>
      </c>
      <c r="AH61" s="89">
        <f t="shared" si="9"/>
        <v>2.4</v>
      </c>
      <c r="AI61" s="88">
        <f t="shared" si="10"/>
        <v>0.12</v>
      </c>
      <c r="AJ61" s="87">
        <f t="shared" si="11"/>
        <v>13.799999999999999</v>
      </c>
      <c r="AK61" s="86" t="s">
        <v>567</v>
      </c>
      <c r="AL61" s="85" t="s">
        <v>0</v>
      </c>
      <c r="AM61" s="84">
        <f t="shared" si="14"/>
        <v>322.5</v>
      </c>
      <c r="AN61" s="83">
        <f t="shared" si="15"/>
        <v>387</v>
      </c>
      <c r="AO61" s="82">
        <f t="shared" si="20"/>
        <v>6450</v>
      </c>
      <c r="AP61" s="81">
        <f t="shared" si="16"/>
        <v>7740</v>
      </c>
      <c r="AY61" s="106">
        <v>115</v>
      </c>
      <c r="AZ61" s="80">
        <v>6450</v>
      </c>
      <c r="BB61" s="472"/>
    </row>
    <row r="62" spans="1:54">
      <c r="A62" s="78" t="s">
        <v>546</v>
      </c>
      <c r="B62" s="77" t="s">
        <v>563</v>
      </c>
      <c r="C62" s="77">
        <v>50</v>
      </c>
      <c r="D62" s="79">
        <v>1000</v>
      </c>
      <c r="E62" s="79">
        <v>600</v>
      </c>
      <c r="F62" s="77" t="str">
        <f t="shared" si="25"/>
        <v>1000x600x50</v>
      </c>
      <c r="G62" s="163" t="s">
        <v>570</v>
      </c>
      <c r="H62" s="73" t="s">
        <v>569</v>
      </c>
      <c r="I62" s="72" t="s">
        <v>2</v>
      </c>
      <c r="J62" s="70"/>
      <c r="K62" s="69"/>
      <c r="L62" s="69"/>
      <c r="M62" s="68" t="s">
        <v>5</v>
      </c>
      <c r="N62" s="67">
        <v>4</v>
      </c>
      <c r="O62" s="60">
        <f t="shared" si="26"/>
        <v>2.4</v>
      </c>
      <c r="P62" s="59">
        <f t="shared" si="27"/>
        <v>0.12</v>
      </c>
      <c r="Q62" s="58">
        <f t="shared" si="13"/>
        <v>13.799999999999999</v>
      </c>
      <c r="R62" s="168"/>
      <c r="S62" s="64"/>
      <c r="T62" s="167"/>
      <c r="U62" s="165"/>
      <c r="V62" s="166"/>
      <c r="W62" s="165"/>
      <c r="X62" s="165"/>
      <c r="Y62" s="164"/>
      <c r="Z62" s="62">
        <v>676</v>
      </c>
      <c r="AA62" s="61" t="s">
        <v>4</v>
      </c>
      <c r="AB62" s="60">
        <f t="shared" si="28"/>
        <v>1622.3999999999999</v>
      </c>
      <c r="AC62" s="59">
        <f t="shared" si="28"/>
        <v>81.11999999999999</v>
      </c>
      <c r="AD62" s="58">
        <f t="shared" si="28"/>
        <v>9328.7999999999993</v>
      </c>
      <c r="AE62" s="57" t="s">
        <v>3</v>
      </c>
      <c r="AF62" s="56">
        <v>1</v>
      </c>
      <c r="AG62" s="55" t="s">
        <v>2</v>
      </c>
      <c r="AH62" s="54">
        <f t="shared" si="9"/>
        <v>2.4</v>
      </c>
      <c r="AI62" s="53">
        <f t="shared" si="10"/>
        <v>0.12</v>
      </c>
      <c r="AJ62" s="52">
        <f t="shared" si="11"/>
        <v>13.799999999999999</v>
      </c>
      <c r="AK62" s="51" t="s">
        <v>567</v>
      </c>
      <c r="AL62" s="50" t="s">
        <v>0</v>
      </c>
      <c r="AM62" s="49">
        <f t="shared" si="14"/>
        <v>322.5</v>
      </c>
      <c r="AN62" s="48">
        <f t="shared" si="15"/>
        <v>387</v>
      </c>
      <c r="AO62" s="47">
        <f t="shared" si="20"/>
        <v>6450</v>
      </c>
      <c r="AP62" s="46">
        <f t="shared" si="16"/>
        <v>7740</v>
      </c>
      <c r="AY62" s="71">
        <v>115</v>
      </c>
      <c r="AZ62" s="45">
        <v>6450</v>
      </c>
      <c r="BB62" s="472"/>
    </row>
    <row r="63" spans="1:54">
      <c r="A63" s="78" t="s">
        <v>546</v>
      </c>
      <c r="B63" s="77" t="s">
        <v>563</v>
      </c>
      <c r="C63" s="77">
        <v>50</v>
      </c>
      <c r="D63" s="79">
        <v>1000</v>
      </c>
      <c r="E63" s="79">
        <v>600</v>
      </c>
      <c r="F63" s="77" t="str">
        <f t="shared" si="25"/>
        <v>1000x600x50</v>
      </c>
      <c r="G63" s="467" t="s">
        <v>2042</v>
      </c>
      <c r="H63" s="73" t="s">
        <v>2037</v>
      </c>
      <c r="I63" s="72" t="s">
        <v>117</v>
      </c>
      <c r="J63" s="70" t="s">
        <v>5</v>
      </c>
      <c r="K63" s="69"/>
      <c r="L63" s="69"/>
      <c r="M63" s="68"/>
      <c r="N63" s="67">
        <v>4</v>
      </c>
      <c r="O63" s="60">
        <f t="shared" si="26"/>
        <v>2.4</v>
      </c>
      <c r="P63" s="59">
        <f t="shared" si="27"/>
        <v>0.12</v>
      </c>
      <c r="Q63" s="58">
        <f t="shared" si="13"/>
        <v>13.799999999999999</v>
      </c>
      <c r="R63" s="181">
        <v>24</v>
      </c>
      <c r="S63" s="64">
        <v>2</v>
      </c>
      <c r="T63" s="180">
        <f>R63*N63</f>
        <v>96</v>
      </c>
      <c r="U63" s="60">
        <f>O63*R63</f>
        <v>57.599999999999994</v>
      </c>
      <c r="V63" s="59">
        <f>P63*R63</f>
        <v>2.88</v>
      </c>
      <c r="W63" s="60">
        <f>AY63*V63</f>
        <v>331.2</v>
      </c>
      <c r="X63" s="60" t="s">
        <v>560</v>
      </c>
      <c r="Y63" s="179">
        <f>R63/S63*N63*C63+140</f>
        <v>2540</v>
      </c>
      <c r="Z63" s="161">
        <v>624</v>
      </c>
      <c r="AA63" s="64">
        <v>26</v>
      </c>
      <c r="AB63" s="60">
        <f t="shared" si="28"/>
        <v>1497.6</v>
      </c>
      <c r="AC63" s="59">
        <f t="shared" si="28"/>
        <v>74.88</v>
      </c>
      <c r="AD63" s="58">
        <f t="shared" si="28"/>
        <v>8611.1999999999989</v>
      </c>
      <c r="AE63" s="57" t="s">
        <v>3</v>
      </c>
      <c r="AF63" s="56">
        <v>1</v>
      </c>
      <c r="AG63" s="177" t="s">
        <v>150</v>
      </c>
      <c r="AH63" s="54">
        <f t="shared" si="9"/>
        <v>57.599999999999994</v>
      </c>
      <c r="AI63" s="53">
        <f t="shared" si="10"/>
        <v>2.88</v>
      </c>
      <c r="AJ63" s="52">
        <f t="shared" si="11"/>
        <v>331.2</v>
      </c>
      <c r="AK63" s="51" t="s">
        <v>567</v>
      </c>
      <c r="AL63" s="50" t="s">
        <v>566</v>
      </c>
      <c r="AM63" s="49">
        <f t="shared" si="14"/>
        <v>322.5</v>
      </c>
      <c r="AN63" s="48">
        <f t="shared" si="15"/>
        <v>387</v>
      </c>
      <c r="AO63" s="47">
        <f t="shared" si="20"/>
        <v>6450</v>
      </c>
      <c r="AP63" s="46">
        <f t="shared" si="16"/>
        <v>7740</v>
      </c>
      <c r="AY63" s="71">
        <v>115</v>
      </c>
      <c r="AZ63" s="45">
        <v>6450</v>
      </c>
      <c r="BB63" s="472"/>
    </row>
    <row r="64" spans="1:54">
      <c r="A64" s="78" t="s">
        <v>546</v>
      </c>
      <c r="B64" s="77" t="s">
        <v>563</v>
      </c>
      <c r="C64" s="77">
        <v>50</v>
      </c>
      <c r="D64" s="79">
        <v>1000</v>
      </c>
      <c r="E64" s="79">
        <v>600</v>
      </c>
      <c r="F64" s="77" t="str">
        <f t="shared" ref="F64" si="29">D64&amp;"x"&amp;E64&amp;"x"&amp;C64</f>
        <v>1000x600x50</v>
      </c>
      <c r="G64" s="163" t="s">
        <v>568</v>
      </c>
      <c r="H64" s="73" t="s">
        <v>2038</v>
      </c>
      <c r="I64" s="72" t="s">
        <v>117</v>
      </c>
      <c r="J64" s="70"/>
      <c r="K64" s="69" t="s">
        <v>5</v>
      </c>
      <c r="L64" s="69" t="s">
        <v>5</v>
      </c>
      <c r="M64" s="68"/>
      <c r="N64" s="67">
        <v>4</v>
      </c>
      <c r="O64" s="60">
        <f t="shared" ref="O64" si="30">N64*D64*E64/1000000</f>
        <v>2.4</v>
      </c>
      <c r="P64" s="59">
        <f t="shared" ref="P64" si="31">O64*C64/1000</f>
        <v>0.12</v>
      </c>
      <c r="Q64" s="58">
        <f t="shared" ref="Q64" si="32">P64*AY64</f>
        <v>13.799999999999999</v>
      </c>
      <c r="R64" s="181">
        <v>24</v>
      </c>
      <c r="S64" s="64">
        <v>2</v>
      </c>
      <c r="T64" s="180">
        <f>R64*N64</f>
        <v>96</v>
      </c>
      <c r="U64" s="60">
        <f>O64*R64</f>
        <v>57.599999999999994</v>
      </c>
      <c r="V64" s="59">
        <f>P64*R64</f>
        <v>2.88</v>
      </c>
      <c r="W64" s="60">
        <f>AY64*V64</f>
        <v>331.2</v>
      </c>
      <c r="X64" s="60" t="s">
        <v>560</v>
      </c>
      <c r="Y64" s="179">
        <f>R64/S64*N64*C64+140</f>
        <v>2540</v>
      </c>
      <c r="Z64" s="161">
        <v>624</v>
      </c>
      <c r="AA64" s="64">
        <v>26</v>
      </c>
      <c r="AB64" s="60">
        <f t="shared" ref="AB64" si="33">IF($AA64="--",$Z64*O64,$AA64*U64)</f>
        <v>1497.6</v>
      </c>
      <c r="AC64" s="59">
        <f t="shared" ref="AC64" si="34">IF($AA64="--",$Z64*P64,$AA64*V64)</f>
        <v>74.88</v>
      </c>
      <c r="AD64" s="58">
        <f t="shared" ref="AD64" si="35">IF($AA64="--",$Z64*Q64,$AA64*W64)</f>
        <v>8611.1999999999989</v>
      </c>
      <c r="AE64" s="57" t="s">
        <v>3</v>
      </c>
      <c r="AF64" s="56">
        <v>1</v>
      </c>
      <c r="AG64" s="177" t="s">
        <v>150</v>
      </c>
      <c r="AH64" s="54">
        <f t="shared" si="9"/>
        <v>57.599999999999994</v>
      </c>
      <c r="AI64" s="53">
        <f t="shared" si="10"/>
        <v>2.88</v>
      </c>
      <c r="AJ64" s="52">
        <f t="shared" si="11"/>
        <v>331.2</v>
      </c>
      <c r="AK64" s="51" t="s">
        <v>567</v>
      </c>
      <c r="AL64" s="50" t="s">
        <v>566</v>
      </c>
      <c r="AM64" s="49">
        <f t="shared" ref="AM64" si="36">ROUND(AO64*C64/1000,2)</f>
        <v>322.5</v>
      </c>
      <c r="AN64" s="48">
        <f t="shared" ref="AN64" si="37">ROUND(AM64*1.2,2)</f>
        <v>387</v>
      </c>
      <c r="AO64" s="47">
        <f t="shared" ref="AO64" si="38">ROUND(AZ64*(1-$AP$12),2)</f>
        <v>6450</v>
      </c>
      <c r="AP64" s="46">
        <f t="shared" ref="AP64" si="39">ROUND(AO64*1.2,2)</f>
        <v>7740</v>
      </c>
      <c r="AY64" s="71">
        <v>115</v>
      </c>
      <c r="AZ64" s="45">
        <v>6450</v>
      </c>
      <c r="BB64" s="472"/>
    </row>
    <row r="65" spans="1:54">
      <c r="A65" s="78" t="s">
        <v>546</v>
      </c>
      <c r="B65" s="77" t="s">
        <v>563</v>
      </c>
      <c r="C65" s="77">
        <v>50</v>
      </c>
      <c r="D65" s="79">
        <v>1000</v>
      </c>
      <c r="E65" s="79">
        <v>600</v>
      </c>
      <c r="F65" s="77" t="str">
        <f t="shared" si="25"/>
        <v>1000x600x50</v>
      </c>
      <c r="G65" s="467" t="s">
        <v>2043</v>
      </c>
      <c r="H65" s="73" t="s">
        <v>2040</v>
      </c>
      <c r="I65" s="72" t="s">
        <v>117</v>
      </c>
      <c r="J65" s="70"/>
      <c r="K65" s="69"/>
      <c r="L65" s="69"/>
      <c r="M65" s="68" t="s">
        <v>5</v>
      </c>
      <c r="N65" s="67">
        <v>4</v>
      </c>
      <c r="O65" s="60">
        <f t="shared" si="26"/>
        <v>2.4</v>
      </c>
      <c r="P65" s="59">
        <f t="shared" si="27"/>
        <v>0.12</v>
      </c>
      <c r="Q65" s="58">
        <f t="shared" si="13"/>
        <v>13.799999999999999</v>
      </c>
      <c r="R65" s="181">
        <v>24</v>
      </c>
      <c r="S65" s="64">
        <v>2</v>
      </c>
      <c r="T65" s="180">
        <f>R65*N65</f>
        <v>96</v>
      </c>
      <c r="U65" s="60">
        <f>O65*R65</f>
        <v>57.599999999999994</v>
      </c>
      <c r="V65" s="59">
        <f>P65*R65</f>
        <v>2.88</v>
      </c>
      <c r="W65" s="60">
        <f>AY65*V65</f>
        <v>331.2</v>
      </c>
      <c r="X65" s="60" t="s">
        <v>560</v>
      </c>
      <c r="Y65" s="179">
        <f>R65/S65*N65*C65+140</f>
        <v>2540</v>
      </c>
      <c r="Z65" s="161">
        <v>624</v>
      </c>
      <c r="AA65" s="64">
        <v>26</v>
      </c>
      <c r="AB65" s="60">
        <f t="shared" si="28"/>
        <v>1497.6</v>
      </c>
      <c r="AC65" s="59">
        <f t="shared" si="28"/>
        <v>74.88</v>
      </c>
      <c r="AD65" s="58">
        <f t="shared" si="28"/>
        <v>8611.1999999999989</v>
      </c>
      <c r="AE65" s="57" t="s">
        <v>3</v>
      </c>
      <c r="AF65" s="56">
        <v>1</v>
      </c>
      <c r="AG65" s="177" t="s">
        <v>150</v>
      </c>
      <c r="AH65" s="54">
        <f t="shared" si="9"/>
        <v>57.599999999999994</v>
      </c>
      <c r="AI65" s="53">
        <f t="shared" si="10"/>
        <v>2.88</v>
      </c>
      <c r="AJ65" s="52">
        <f t="shared" si="11"/>
        <v>331.2</v>
      </c>
      <c r="AK65" s="51" t="s">
        <v>567</v>
      </c>
      <c r="AL65" s="50" t="s">
        <v>566</v>
      </c>
      <c r="AM65" s="49">
        <f t="shared" si="14"/>
        <v>322.5</v>
      </c>
      <c r="AN65" s="48">
        <f t="shared" si="15"/>
        <v>387</v>
      </c>
      <c r="AO65" s="47">
        <f t="shared" si="20"/>
        <v>6450</v>
      </c>
      <c r="AP65" s="46">
        <f t="shared" si="16"/>
        <v>7740</v>
      </c>
      <c r="AY65" s="71">
        <v>115</v>
      </c>
      <c r="AZ65" s="45">
        <v>6450</v>
      </c>
      <c r="BB65" s="472"/>
    </row>
    <row r="66" spans="1:54">
      <c r="A66" s="78" t="s">
        <v>546</v>
      </c>
      <c r="B66" s="77" t="s">
        <v>563</v>
      </c>
      <c r="C66" s="191">
        <v>100</v>
      </c>
      <c r="D66" s="79">
        <v>1000</v>
      </c>
      <c r="E66" s="79">
        <v>600</v>
      </c>
      <c r="F66" s="75" t="str">
        <f t="shared" si="25"/>
        <v>1000x600x100</v>
      </c>
      <c r="G66" s="163" t="s">
        <v>565</v>
      </c>
      <c r="H66" s="73" t="s">
        <v>564</v>
      </c>
      <c r="I66" s="72" t="s">
        <v>2</v>
      </c>
      <c r="J66" s="70" t="s">
        <v>5</v>
      </c>
      <c r="K66" s="69" t="s">
        <v>5</v>
      </c>
      <c r="L66" s="69" t="s">
        <v>5</v>
      </c>
      <c r="M66" s="68" t="s">
        <v>5</v>
      </c>
      <c r="N66" s="67">
        <v>2</v>
      </c>
      <c r="O66" s="60">
        <f t="shared" si="26"/>
        <v>1.2</v>
      </c>
      <c r="P66" s="59">
        <f t="shared" si="27"/>
        <v>0.12</v>
      </c>
      <c r="Q66" s="58">
        <f t="shared" si="13"/>
        <v>12</v>
      </c>
      <c r="R66" s="168"/>
      <c r="S66" s="64"/>
      <c r="T66" s="167"/>
      <c r="U66" s="165"/>
      <c r="V66" s="166"/>
      <c r="W66" s="165"/>
      <c r="X66" s="165"/>
      <c r="Y66" s="164"/>
      <c r="Z66" s="62">
        <v>676</v>
      </c>
      <c r="AA66" s="61" t="s">
        <v>4</v>
      </c>
      <c r="AB66" s="60">
        <f t="shared" si="28"/>
        <v>811.19999999999993</v>
      </c>
      <c r="AC66" s="59">
        <f t="shared" si="28"/>
        <v>81.11999999999999</v>
      </c>
      <c r="AD66" s="58">
        <f t="shared" si="28"/>
        <v>8112</v>
      </c>
      <c r="AE66" s="57" t="s">
        <v>3</v>
      </c>
      <c r="AF66" s="56">
        <v>1</v>
      </c>
      <c r="AG66" s="55" t="s">
        <v>2</v>
      </c>
      <c r="AH66" s="54">
        <f t="shared" si="9"/>
        <v>1.2</v>
      </c>
      <c r="AI66" s="53">
        <f t="shared" si="10"/>
        <v>0.12</v>
      </c>
      <c r="AJ66" s="52">
        <f t="shared" si="11"/>
        <v>12</v>
      </c>
      <c r="AK66" s="51" t="s">
        <v>559</v>
      </c>
      <c r="AL66" s="50" t="s">
        <v>0</v>
      </c>
      <c r="AM66" s="49">
        <f t="shared" si="14"/>
        <v>645</v>
      </c>
      <c r="AN66" s="48">
        <f t="shared" si="15"/>
        <v>774</v>
      </c>
      <c r="AO66" s="47">
        <f t="shared" si="20"/>
        <v>6450</v>
      </c>
      <c r="AP66" s="46">
        <f t="shared" si="16"/>
        <v>7740</v>
      </c>
      <c r="AY66" s="71">
        <v>100</v>
      </c>
      <c r="AZ66" s="45">
        <v>6450</v>
      </c>
      <c r="BB66" s="472"/>
    </row>
    <row r="67" spans="1:54">
      <c r="A67" s="78" t="s">
        <v>546</v>
      </c>
      <c r="B67" s="77" t="s">
        <v>563</v>
      </c>
      <c r="C67" s="189">
        <v>100</v>
      </c>
      <c r="D67" s="79">
        <v>1000</v>
      </c>
      <c r="E67" s="79">
        <v>600</v>
      </c>
      <c r="F67" s="77" t="str">
        <f t="shared" ref="F67" si="40">D67&amp;"x"&amp;E67&amp;"x"&amp;C67</f>
        <v>1000x600x100</v>
      </c>
      <c r="G67" s="163" t="s">
        <v>561</v>
      </c>
      <c r="H67" s="73" t="s">
        <v>2039</v>
      </c>
      <c r="I67" s="72" t="s">
        <v>117</v>
      </c>
      <c r="J67" s="70" t="s">
        <v>5</v>
      </c>
      <c r="K67" s="69" t="s">
        <v>5</v>
      </c>
      <c r="L67" s="69" t="s">
        <v>5</v>
      </c>
      <c r="M67" s="68"/>
      <c r="N67" s="67">
        <v>2</v>
      </c>
      <c r="O67" s="60">
        <f t="shared" ref="O67" si="41">N67*D67*E67/1000000</f>
        <v>1.2</v>
      </c>
      <c r="P67" s="59">
        <f t="shared" ref="P67" si="42">O67*C67/1000</f>
        <v>0.12</v>
      </c>
      <c r="Q67" s="58">
        <f t="shared" ref="Q67" si="43">P67*AY67</f>
        <v>12</v>
      </c>
      <c r="R67" s="62">
        <v>24</v>
      </c>
      <c r="S67" s="64">
        <v>2</v>
      </c>
      <c r="T67" s="180">
        <f>R67*N67</f>
        <v>48</v>
      </c>
      <c r="U67" s="60">
        <f>O67*R67</f>
        <v>28.799999999999997</v>
      </c>
      <c r="V67" s="59">
        <f>P67*R67</f>
        <v>2.88</v>
      </c>
      <c r="W67" s="60">
        <f>AY67*V67</f>
        <v>288</v>
      </c>
      <c r="X67" s="60" t="s">
        <v>560</v>
      </c>
      <c r="Y67" s="179">
        <f>R67/S67*N67*C67+140</f>
        <v>2540</v>
      </c>
      <c r="Z67" s="161">
        <v>624</v>
      </c>
      <c r="AA67" s="64">
        <v>26</v>
      </c>
      <c r="AB67" s="60">
        <f t="shared" ref="AB67" si="44">IF($AA67="--",$Z67*O67,$AA67*U67)</f>
        <v>748.8</v>
      </c>
      <c r="AC67" s="59">
        <f t="shared" ref="AC67" si="45">IF($AA67="--",$Z67*P67,$AA67*V67)</f>
        <v>74.88</v>
      </c>
      <c r="AD67" s="58">
        <f t="shared" ref="AD67" si="46">IF($AA67="--",$Z67*Q67,$AA67*W67)</f>
        <v>7488</v>
      </c>
      <c r="AE67" s="57" t="s">
        <v>3</v>
      </c>
      <c r="AF67" s="56">
        <v>1</v>
      </c>
      <c r="AG67" s="177" t="s">
        <v>150</v>
      </c>
      <c r="AH67" s="54">
        <f t="shared" si="9"/>
        <v>28.799999999999997</v>
      </c>
      <c r="AI67" s="53">
        <f t="shared" si="10"/>
        <v>2.88</v>
      </c>
      <c r="AJ67" s="52">
        <f t="shared" si="11"/>
        <v>288</v>
      </c>
      <c r="AK67" s="51" t="s">
        <v>559</v>
      </c>
      <c r="AL67" s="50" t="s">
        <v>558</v>
      </c>
      <c r="AM67" s="49">
        <f t="shared" ref="AM67" si="47">ROUND(AO67*C67/1000,2)</f>
        <v>645</v>
      </c>
      <c r="AN67" s="48">
        <f t="shared" ref="AN67" si="48">ROUND(AM67*1.2,2)</f>
        <v>774</v>
      </c>
      <c r="AO67" s="47">
        <f t="shared" ref="AO67" si="49">ROUND(AZ67*(1-$AP$12),2)</f>
        <v>6450</v>
      </c>
      <c r="AP67" s="46">
        <f t="shared" ref="AP67" si="50">ROUND(AO67*1.2,2)</f>
        <v>7740</v>
      </c>
      <c r="AY67" s="71">
        <v>100</v>
      </c>
      <c r="AZ67" s="45">
        <v>6450</v>
      </c>
      <c r="BB67" s="472"/>
    </row>
    <row r="68" spans="1:54" ht="15.75" thickBot="1">
      <c r="A68" s="44" t="s">
        <v>546</v>
      </c>
      <c r="B68" s="43" t="s">
        <v>563</v>
      </c>
      <c r="C68" s="43">
        <v>100</v>
      </c>
      <c r="D68" s="41">
        <v>1000</v>
      </c>
      <c r="E68" s="41">
        <v>600</v>
      </c>
      <c r="F68" s="43" t="str">
        <f t="shared" si="25"/>
        <v>1000x600x100</v>
      </c>
      <c r="G68" s="468" t="s">
        <v>2044</v>
      </c>
      <c r="H68" s="38" t="s">
        <v>2041</v>
      </c>
      <c r="I68" s="37" t="s">
        <v>117</v>
      </c>
      <c r="J68" s="35"/>
      <c r="K68" s="34"/>
      <c r="L68" s="34"/>
      <c r="M68" s="33" t="s">
        <v>5</v>
      </c>
      <c r="N68" s="32">
        <v>2</v>
      </c>
      <c r="O68" s="25">
        <f t="shared" si="26"/>
        <v>1.2</v>
      </c>
      <c r="P68" s="24">
        <f t="shared" si="27"/>
        <v>0.12</v>
      </c>
      <c r="Q68" s="23">
        <f t="shared" si="13"/>
        <v>12</v>
      </c>
      <c r="R68" s="214">
        <v>24</v>
      </c>
      <c r="S68" s="29">
        <v>2</v>
      </c>
      <c r="T68" s="187">
        <f>R68*N68</f>
        <v>48</v>
      </c>
      <c r="U68" s="25">
        <f>O68*R68</f>
        <v>28.799999999999997</v>
      </c>
      <c r="V68" s="24">
        <f>P68*R68</f>
        <v>2.88</v>
      </c>
      <c r="W68" s="25">
        <f>AY68*V68</f>
        <v>288</v>
      </c>
      <c r="X68" s="25" t="s">
        <v>560</v>
      </c>
      <c r="Y68" s="213">
        <f>R68/S68*N68*C68+140</f>
        <v>2540</v>
      </c>
      <c r="Z68" s="186">
        <v>624</v>
      </c>
      <c r="AA68" s="29">
        <v>26</v>
      </c>
      <c r="AB68" s="25">
        <f t="shared" si="28"/>
        <v>748.8</v>
      </c>
      <c r="AC68" s="24">
        <f t="shared" si="28"/>
        <v>74.88</v>
      </c>
      <c r="AD68" s="23">
        <f t="shared" si="28"/>
        <v>7488</v>
      </c>
      <c r="AE68" s="22" t="s">
        <v>3</v>
      </c>
      <c r="AF68" s="21">
        <v>1</v>
      </c>
      <c r="AG68" s="176" t="s">
        <v>150</v>
      </c>
      <c r="AH68" s="19">
        <f t="shared" si="9"/>
        <v>28.799999999999997</v>
      </c>
      <c r="AI68" s="18">
        <f t="shared" si="10"/>
        <v>2.88</v>
      </c>
      <c r="AJ68" s="17">
        <f t="shared" si="11"/>
        <v>288</v>
      </c>
      <c r="AK68" s="16" t="s">
        <v>559</v>
      </c>
      <c r="AL68" s="15" t="s">
        <v>558</v>
      </c>
      <c r="AM68" s="14">
        <f t="shared" si="14"/>
        <v>645</v>
      </c>
      <c r="AN68" s="13">
        <f t="shared" si="15"/>
        <v>774</v>
      </c>
      <c r="AO68" s="12">
        <f t="shared" si="20"/>
        <v>6450</v>
      </c>
      <c r="AP68" s="11">
        <f t="shared" si="16"/>
        <v>7740</v>
      </c>
      <c r="AY68" s="36">
        <v>100</v>
      </c>
      <c r="AZ68" s="10">
        <v>6450</v>
      </c>
      <c r="BB68" s="472"/>
    </row>
    <row r="69" spans="1:54">
      <c r="A69" s="150"/>
      <c r="B69" s="150"/>
      <c r="C69" s="150"/>
      <c r="D69" s="150"/>
      <c r="E69" s="150"/>
      <c r="F69" s="150"/>
      <c r="G69" s="150"/>
      <c r="H69" s="150"/>
      <c r="I69" s="152"/>
      <c r="J69" s="150"/>
      <c r="K69" s="150"/>
      <c r="L69" s="150"/>
      <c r="M69" s="150"/>
      <c r="N69" s="150"/>
      <c r="O69" s="146"/>
      <c r="P69" s="149"/>
      <c r="Q69" s="146"/>
      <c r="R69" s="151"/>
      <c r="S69" s="151"/>
      <c r="T69" s="151"/>
      <c r="U69" s="146"/>
      <c r="V69" s="149"/>
      <c r="W69" s="146"/>
      <c r="X69" s="146"/>
      <c r="Y69" s="148"/>
      <c r="Z69" s="151"/>
      <c r="AA69" s="151"/>
      <c r="AB69" s="146"/>
      <c r="AC69" s="149"/>
      <c r="AD69" s="146"/>
      <c r="AE69" s="150"/>
      <c r="AF69" s="148"/>
      <c r="AG69" s="148"/>
      <c r="AH69" s="148"/>
      <c r="AI69" s="149"/>
      <c r="AJ69" s="148"/>
      <c r="AK69" s="147"/>
      <c r="AL69" s="147"/>
      <c r="AM69" s="146"/>
      <c r="AN69" s="146"/>
      <c r="AO69" s="146"/>
      <c r="AP69" s="146"/>
      <c r="AY69" s="150"/>
      <c r="AZ69" s="146"/>
    </row>
    <row r="70" spans="1:54">
      <c r="A70" s="150"/>
      <c r="B70" s="150"/>
      <c r="C70" s="150"/>
      <c r="D70" s="150"/>
      <c r="E70" s="150"/>
      <c r="F70" s="150"/>
      <c r="G70" s="150"/>
      <c r="H70" s="150"/>
      <c r="I70" s="152"/>
      <c r="J70" s="150"/>
      <c r="K70" s="150"/>
      <c r="L70" s="150"/>
      <c r="M70" s="150"/>
      <c r="N70" s="150"/>
      <c r="O70" s="146"/>
      <c r="P70" s="149"/>
      <c r="Q70" s="146"/>
      <c r="R70" s="151"/>
      <c r="S70" s="151"/>
      <c r="T70" s="151"/>
      <c r="U70" s="146"/>
      <c r="V70" s="149"/>
      <c r="W70" s="146"/>
      <c r="X70" s="146"/>
      <c r="Y70" s="148"/>
      <c r="Z70" s="151"/>
      <c r="AA70" s="151"/>
      <c r="AB70" s="146"/>
      <c r="AC70" s="149"/>
      <c r="AD70" s="146"/>
      <c r="AE70" s="150"/>
      <c r="AF70" s="148"/>
      <c r="AG70" s="148"/>
      <c r="AH70" s="148"/>
      <c r="AI70" s="149"/>
      <c r="AJ70" s="148"/>
      <c r="AK70" s="147"/>
      <c r="AL70" s="147"/>
      <c r="AM70" s="146"/>
      <c r="AN70" s="146"/>
      <c r="AO70" s="146"/>
      <c r="AP70" s="146"/>
      <c r="AY70" s="150"/>
      <c r="AZ70" s="146"/>
    </row>
    <row r="71" spans="1:54">
      <c r="A71" s="150"/>
      <c r="B71" s="150"/>
      <c r="C71" s="150"/>
      <c r="D71" s="150"/>
      <c r="E71" s="150"/>
      <c r="F71" s="150"/>
      <c r="G71" s="150"/>
      <c r="H71" s="150"/>
      <c r="I71" s="152"/>
      <c r="J71" s="150"/>
      <c r="K71" s="150"/>
      <c r="L71" s="150"/>
      <c r="M71" s="150"/>
      <c r="N71" s="150"/>
      <c r="O71" s="146"/>
      <c r="P71" s="149"/>
      <c r="Q71" s="146"/>
      <c r="R71" s="151"/>
      <c r="S71" s="151"/>
      <c r="T71" s="151"/>
      <c r="U71" s="146"/>
      <c r="V71" s="149"/>
      <c r="W71" s="146"/>
      <c r="X71" s="146"/>
      <c r="Y71" s="148"/>
      <c r="Z71" s="151"/>
      <c r="AA71" s="151"/>
      <c r="AB71" s="146"/>
      <c r="AC71" s="149"/>
      <c r="AD71" s="146"/>
      <c r="AE71" s="150"/>
      <c r="AF71" s="148"/>
      <c r="AG71" s="148"/>
      <c r="AH71" s="148"/>
      <c r="AI71" s="149"/>
      <c r="AJ71" s="148"/>
      <c r="AK71" s="147"/>
      <c r="AL71" s="147"/>
      <c r="AM71" s="146"/>
      <c r="AN71" s="146"/>
      <c r="AO71" s="146"/>
      <c r="AP71" s="146"/>
      <c r="AY71" s="150"/>
      <c r="AZ71" s="146"/>
    </row>
    <row r="72" spans="1:54">
      <c r="A72" s="150"/>
      <c r="B72" s="150"/>
      <c r="C72" s="150"/>
      <c r="D72" s="150"/>
      <c r="E72" s="150"/>
      <c r="F72" s="150"/>
      <c r="G72" s="150"/>
      <c r="H72" s="150"/>
      <c r="I72" s="152"/>
      <c r="J72" s="150"/>
      <c r="K72" s="150"/>
      <c r="L72" s="150"/>
      <c r="M72" s="150"/>
      <c r="N72" s="150"/>
      <c r="O72" s="146"/>
      <c r="P72" s="149"/>
      <c r="Q72" s="146"/>
      <c r="R72" s="151"/>
      <c r="S72" s="151"/>
      <c r="T72" s="151"/>
      <c r="U72" s="146"/>
      <c r="V72" s="149"/>
      <c r="W72" s="146"/>
      <c r="X72" s="146"/>
      <c r="Y72" s="148"/>
      <c r="Z72" s="151"/>
      <c r="AA72" s="151"/>
      <c r="AB72" s="146"/>
      <c r="AC72" s="149"/>
      <c r="AD72" s="146"/>
      <c r="AE72" s="150"/>
      <c r="AF72" s="148"/>
      <c r="AG72" s="148"/>
      <c r="AH72" s="148"/>
      <c r="AI72" s="149"/>
      <c r="AJ72" s="148"/>
      <c r="AK72" s="147"/>
      <c r="AL72" s="147"/>
      <c r="AM72" s="146"/>
      <c r="AN72" s="146"/>
      <c r="AO72" s="146"/>
      <c r="AP72" s="146"/>
      <c r="AY72" s="150"/>
      <c r="AZ72" s="146"/>
    </row>
    <row r="73" spans="1:54">
      <c r="A73" s="150"/>
      <c r="B73" s="150"/>
      <c r="C73" s="150"/>
      <c r="D73" s="150"/>
      <c r="E73" s="150"/>
      <c r="F73" s="150"/>
      <c r="G73" s="150"/>
      <c r="H73" s="150"/>
      <c r="I73" s="152"/>
      <c r="J73" s="150"/>
      <c r="K73" s="150"/>
      <c r="L73" s="150"/>
      <c r="M73" s="150"/>
      <c r="N73" s="150"/>
      <c r="O73" s="146"/>
      <c r="P73" s="149"/>
      <c r="Q73" s="146"/>
      <c r="R73" s="151"/>
      <c r="S73" s="151"/>
      <c r="T73" s="151"/>
      <c r="U73" s="146"/>
      <c r="V73" s="149"/>
      <c r="W73" s="146"/>
      <c r="X73" s="146"/>
      <c r="Y73" s="148"/>
      <c r="Z73" s="151"/>
      <c r="AA73" s="151"/>
      <c r="AB73" s="146"/>
      <c r="AC73" s="149"/>
      <c r="AD73" s="146"/>
      <c r="AE73" s="150"/>
      <c r="AF73" s="148"/>
      <c r="AG73" s="148"/>
      <c r="AH73" s="148"/>
      <c r="AI73" s="149"/>
      <c r="AJ73" s="148"/>
      <c r="AK73" s="147"/>
      <c r="AL73" s="147"/>
      <c r="AM73" s="146"/>
      <c r="AN73" s="146"/>
      <c r="AO73" s="146"/>
      <c r="AP73" s="146"/>
      <c r="AY73" s="150"/>
      <c r="AZ73" s="146"/>
    </row>
    <row r="74" spans="1:54">
      <c r="A74" s="150"/>
      <c r="B74" s="150"/>
      <c r="C74" s="150"/>
      <c r="D74" s="150"/>
      <c r="E74" s="150"/>
      <c r="F74" s="150"/>
      <c r="G74" s="150"/>
      <c r="H74" s="150"/>
      <c r="I74" s="152"/>
      <c r="J74" s="150"/>
      <c r="K74" s="150"/>
      <c r="L74" s="150"/>
      <c r="M74" s="150"/>
      <c r="N74" s="150"/>
      <c r="O74" s="146"/>
      <c r="P74" s="149"/>
      <c r="Q74" s="146"/>
      <c r="R74" s="151"/>
      <c r="S74" s="151"/>
      <c r="T74" s="151"/>
      <c r="U74" s="146"/>
      <c r="V74" s="149"/>
      <c r="W74" s="146"/>
      <c r="X74" s="146"/>
      <c r="Y74" s="148"/>
      <c r="Z74" s="151"/>
      <c r="AA74" s="151"/>
      <c r="AB74" s="146"/>
      <c r="AC74" s="149"/>
      <c r="AD74" s="146"/>
      <c r="AE74" s="150"/>
      <c r="AF74" s="148"/>
      <c r="AG74" s="148"/>
      <c r="AH74" s="148"/>
      <c r="AI74" s="149"/>
      <c r="AJ74" s="148"/>
      <c r="AK74" s="147"/>
      <c r="AL74" s="147"/>
      <c r="AM74" s="146"/>
      <c r="AN74" s="146"/>
      <c r="AO74" s="146"/>
      <c r="AP74" s="146"/>
      <c r="AY74" s="150"/>
      <c r="AZ74" s="146"/>
    </row>
    <row r="75" spans="1:54">
      <c r="A75" s="150"/>
      <c r="B75" s="150"/>
      <c r="C75" s="150"/>
      <c r="D75" s="150"/>
      <c r="E75" s="150"/>
      <c r="F75" s="150"/>
      <c r="G75" s="150"/>
      <c r="H75" s="150"/>
      <c r="I75" s="152"/>
      <c r="J75" s="150"/>
      <c r="K75" s="150"/>
      <c r="L75" s="150"/>
      <c r="M75" s="150"/>
      <c r="N75" s="150"/>
      <c r="O75" s="146"/>
      <c r="P75" s="149"/>
      <c r="Q75" s="146"/>
      <c r="R75" s="151"/>
      <c r="S75" s="151"/>
      <c r="T75" s="151"/>
      <c r="U75" s="146"/>
      <c r="V75" s="149"/>
      <c r="W75" s="146"/>
      <c r="X75" s="146"/>
      <c r="Y75" s="148"/>
      <c r="Z75" s="151"/>
      <c r="AA75" s="151"/>
      <c r="AB75" s="146"/>
      <c r="AC75" s="149"/>
      <c r="AD75" s="146"/>
      <c r="AE75" s="150"/>
      <c r="AF75" s="148"/>
      <c r="AG75" s="148"/>
      <c r="AH75" s="148"/>
      <c r="AI75" s="149"/>
      <c r="AJ75" s="148"/>
      <c r="AK75" s="147"/>
      <c r="AL75" s="147"/>
      <c r="AM75" s="146"/>
      <c r="AN75" s="146"/>
      <c r="AO75" s="146"/>
      <c r="AP75" s="146"/>
      <c r="AY75" s="150"/>
      <c r="AZ75" s="146"/>
    </row>
    <row r="76" spans="1:54">
      <c r="A76" s="150"/>
      <c r="B76" s="150"/>
      <c r="C76" s="150"/>
      <c r="D76" s="150"/>
      <c r="E76" s="150"/>
      <c r="F76" s="150"/>
      <c r="G76" s="150"/>
      <c r="H76" s="150"/>
      <c r="I76" s="152"/>
      <c r="J76" s="150"/>
      <c r="K76" s="150"/>
      <c r="L76" s="150"/>
      <c r="M76" s="150"/>
      <c r="N76" s="150"/>
      <c r="O76" s="146"/>
      <c r="P76" s="149"/>
      <c r="Q76" s="146"/>
      <c r="R76" s="151"/>
      <c r="S76" s="151"/>
      <c r="T76" s="151"/>
      <c r="U76" s="146"/>
      <c r="V76" s="149"/>
      <c r="W76" s="146"/>
      <c r="X76" s="146"/>
      <c r="Y76" s="148"/>
      <c r="Z76" s="151"/>
      <c r="AA76" s="151"/>
      <c r="AB76" s="146"/>
      <c r="AC76" s="149"/>
      <c r="AD76" s="146"/>
      <c r="AE76" s="150"/>
      <c r="AF76" s="148"/>
      <c r="AG76" s="148"/>
      <c r="AH76" s="148"/>
      <c r="AI76" s="149"/>
      <c r="AJ76" s="148"/>
      <c r="AK76" s="147"/>
      <c r="AL76" s="147"/>
      <c r="AM76" s="146"/>
      <c r="AN76" s="146"/>
      <c r="AO76" s="146"/>
      <c r="AP76" s="146"/>
      <c r="AY76" s="150"/>
      <c r="AZ76" s="146"/>
    </row>
    <row r="77" spans="1:54">
      <c r="A77" s="150"/>
      <c r="B77" s="150"/>
      <c r="C77" s="150"/>
      <c r="D77" s="150"/>
      <c r="E77" s="150"/>
      <c r="F77" s="150"/>
      <c r="G77" s="150"/>
      <c r="H77" s="150"/>
      <c r="I77" s="152"/>
      <c r="J77" s="150"/>
      <c r="K77" s="150"/>
      <c r="L77" s="150"/>
      <c r="M77" s="150"/>
      <c r="N77" s="150"/>
      <c r="O77" s="146"/>
      <c r="P77" s="149"/>
      <c r="Q77" s="146"/>
      <c r="R77" s="151"/>
      <c r="S77" s="151"/>
      <c r="T77" s="151"/>
      <c r="U77" s="146"/>
      <c r="V77" s="149"/>
      <c r="W77" s="146"/>
      <c r="X77" s="146"/>
      <c r="Y77" s="148"/>
      <c r="Z77" s="151"/>
      <c r="AA77" s="151"/>
      <c r="AB77" s="146"/>
      <c r="AC77" s="149"/>
      <c r="AD77" s="146"/>
      <c r="AE77" s="150"/>
      <c r="AF77" s="148"/>
      <c r="AG77" s="148"/>
      <c r="AH77" s="148"/>
      <c r="AI77" s="149"/>
      <c r="AJ77" s="148"/>
      <c r="AK77" s="147"/>
      <c r="AL77" s="147"/>
      <c r="AM77" s="146"/>
      <c r="AN77" s="146"/>
      <c r="AO77" s="146"/>
      <c r="AP77" s="146"/>
      <c r="AY77" s="150"/>
      <c r="AZ77" s="146"/>
    </row>
    <row r="78" spans="1:54">
      <c r="A78" s="150"/>
      <c r="B78" s="150"/>
      <c r="C78" s="150"/>
      <c r="D78" s="150"/>
      <c r="E78" s="150"/>
      <c r="F78" s="150"/>
      <c r="G78" s="150"/>
      <c r="H78" s="150"/>
      <c r="I78" s="152"/>
      <c r="J78" s="150"/>
      <c r="K78" s="150"/>
      <c r="L78" s="150"/>
      <c r="M78" s="150"/>
      <c r="N78" s="150"/>
      <c r="O78" s="146"/>
      <c r="P78" s="149"/>
      <c r="Q78" s="146"/>
      <c r="R78" s="151"/>
      <c r="S78" s="151"/>
      <c r="T78" s="151"/>
      <c r="U78" s="146"/>
      <c r="V78" s="149"/>
      <c r="W78" s="146"/>
      <c r="X78" s="146"/>
      <c r="Y78" s="148"/>
      <c r="Z78" s="151"/>
      <c r="AA78" s="151"/>
      <c r="AB78" s="146"/>
      <c r="AC78" s="149"/>
      <c r="AD78" s="146"/>
      <c r="AE78" s="150"/>
      <c r="AF78" s="148"/>
      <c r="AG78" s="148"/>
      <c r="AH78" s="148"/>
      <c r="AI78" s="149"/>
      <c r="AJ78" s="148"/>
      <c r="AK78" s="147"/>
      <c r="AL78" s="147"/>
      <c r="AM78" s="146"/>
      <c r="AN78" s="146"/>
      <c r="AO78" s="146"/>
      <c r="AP78" s="146"/>
      <c r="AY78" s="150"/>
      <c r="AZ78" s="146"/>
    </row>
    <row r="79" spans="1:54">
      <c r="A79" s="150"/>
      <c r="B79" s="150"/>
      <c r="C79" s="150"/>
      <c r="D79" s="150"/>
      <c r="E79" s="150"/>
      <c r="F79" s="150"/>
      <c r="G79" s="150"/>
      <c r="H79" s="150"/>
      <c r="I79" s="152"/>
      <c r="J79" s="150"/>
      <c r="K79" s="150"/>
      <c r="L79" s="150"/>
      <c r="M79" s="150"/>
      <c r="N79" s="150"/>
      <c r="O79" s="146"/>
      <c r="P79" s="149"/>
      <c r="Q79" s="146"/>
      <c r="R79" s="151"/>
      <c r="S79" s="151"/>
      <c r="T79" s="151"/>
      <c r="U79" s="146"/>
      <c r="V79" s="149"/>
      <c r="W79" s="146"/>
      <c r="X79" s="146"/>
      <c r="Y79" s="148"/>
      <c r="Z79" s="151"/>
      <c r="AA79" s="151"/>
      <c r="AB79" s="146"/>
      <c r="AC79" s="149"/>
      <c r="AD79" s="146"/>
      <c r="AE79" s="150"/>
      <c r="AF79" s="148"/>
      <c r="AG79" s="148"/>
      <c r="AH79" s="148"/>
      <c r="AI79" s="149"/>
      <c r="AJ79" s="148"/>
      <c r="AK79" s="147"/>
      <c r="AL79" s="147"/>
      <c r="AM79" s="146"/>
      <c r="AN79" s="146"/>
      <c r="AO79" s="146"/>
      <c r="AP79" s="146"/>
      <c r="AY79" s="150"/>
      <c r="AZ79" s="146"/>
    </row>
    <row r="80" spans="1:54">
      <c r="A80" s="150"/>
      <c r="B80" s="150"/>
      <c r="C80" s="150"/>
      <c r="D80" s="150"/>
      <c r="E80" s="150"/>
      <c r="F80" s="150"/>
      <c r="G80" s="150"/>
      <c r="H80" s="150"/>
      <c r="I80" s="152"/>
      <c r="J80" s="150"/>
      <c r="K80" s="150"/>
      <c r="L80" s="150"/>
      <c r="M80" s="150"/>
      <c r="N80" s="150"/>
      <c r="O80" s="146"/>
      <c r="P80" s="149"/>
      <c r="Q80" s="146"/>
      <c r="R80" s="151"/>
      <c r="S80" s="151"/>
      <c r="T80" s="151"/>
      <c r="U80" s="146"/>
      <c r="V80" s="149"/>
      <c r="W80" s="146"/>
      <c r="X80" s="146"/>
      <c r="Y80" s="148"/>
      <c r="Z80" s="151"/>
      <c r="AA80" s="151"/>
      <c r="AB80" s="146"/>
      <c r="AC80" s="149"/>
      <c r="AD80" s="146"/>
      <c r="AE80" s="150"/>
      <c r="AF80" s="148"/>
      <c r="AG80" s="148"/>
      <c r="AH80" s="148"/>
      <c r="AI80" s="149"/>
      <c r="AJ80" s="148"/>
      <c r="AK80" s="147"/>
      <c r="AL80" s="147"/>
      <c r="AM80" s="146"/>
      <c r="AN80" s="146"/>
      <c r="AO80" s="146"/>
      <c r="AP80" s="146"/>
      <c r="AY80" s="150"/>
      <c r="AZ80" s="146"/>
    </row>
    <row r="81" spans="1:68">
      <c r="A81" s="150"/>
      <c r="B81" s="150"/>
      <c r="C81" s="150"/>
      <c r="D81" s="150"/>
      <c r="E81" s="150"/>
      <c r="F81" s="150"/>
      <c r="G81" s="150"/>
      <c r="H81" s="150"/>
      <c r="I81" s="152"/>
      <c r="J81" s="150"/>
      <c r="K81" s="150"/>
      <c r="L81" s="150"/>
      <c r="M81" s="150"/>
      <c r="N81" s="150"/>
      <c r="O81" s="146"/>
      <c r="P81" s="149"/>
      <c r="Q81" s="146"/>
      <c r="R81" s="151"/>
      <c r="S81" s="151"/>
      <c r="T81" s="151"/>
      <c r="U81" s="146"/>
      <c r="V81" s="149"/>
      <c r="W81" s="146"/>
      <c r="X81" s="146"/>
      <c r="Y81" s="148"/>
      <c r="Z81" s="151"/>
      <c r="AA81" s="151"/>
      <c r="AB81" s="146"/>
      <c r="AC81" s="149"/>
      <c r="AD81" s="146"/>
      <c r="AE81" s="150"/>
      <c r="AF81" s="148"/>
      <c r="AG81" s="148"/>
      <c r="AH81" s="148"/>
      <c r="AI81" s="149"/>
      <c r="AJ81" s="148"/>
      <c r="AK81" s="147"/>
      <c r="AL81" s="147"/>
      <c r="AM81" s="146"/>
      <c r="AN81" s="146"/>
      <c r="AO81" s="146"/>
      <c r="AP81" s="146"/>
      <c r="AY81" s="150"/>
      <c r="AZ81" s="146"/>
    </row>
    <row r="82" spans="1:68">
      <c r="A82" s="150"/>
      <c r="B82" s="150"/>
      <c r="C82" s="150"/>
      <c r="D82" s="150"/>
      <c r="E82" s="150"/>
      <c r="F82" s="150"/>
      <c r="G82" s="150"/>
      <c r="H82" s="150"/>
      <c r="I82" s="152"/>
      <c r="J82" s="150"/>
      <c r="K82" s="150"/>
      <c r="L82" s="150"/>
      <c r="M82" s="150"/>
      <c r="N82" s="150"/>
      <c r="O82" s="146"/>
      <c r="P82" s="149"/>
      <c r="Q82" s="146"/>
      <c r="R82" s="151"/>
      <c r="S82" s="151"/>
      <c r="T82" s="151"/>
      <c r="U82" s="146"/>
      <c r="V82" s="149"/>
      <c r="W82" s="146"/>
      <c r="X82" s="146"/>
      <c r="Y82" s="148"/>
      <c r="Z82" s="151"/>
      <c r="AA82" s="151"/>
      <c r="AB82" s="146"/>
      <c r="AC82" s="149"/>
      <c r="AD82" s="146"/>
      <c r="AE82" s="150"/>
      <c r="AF82" s="148"/>
      <c r="AG82" s="148"/>
      <c r="AH82" s="148"/>
      <c r="AI82" s="149"/>
      <c r="AJ82" s="148"/>
      <c r="AK82" s="147"/>
      <c r="AL82" s="147"/>
      <c r="AM82" s="146"/>
      <c r="AN82" s="146"/>
      <c r="AO82" s="146"/>
      <c r="AP82" s="146"/>
      <c r="AY82" s="150"/>
      <c r="AZ82" s="146"/>
    </row>
    <row r="83" spans="1:68">
      <c r="A83" s="150"/>
      <c r="B83" s="150"/>
      <c r="C83" s="150"/>
      <c r="D83" s="150"/>
      <c r="E83" s="150"/>
      <c r="F83" s="150"/>
      <c r="G83" s="150"/>
      <c r="H83" s="150"/>
      <c r="I83" s="152"/>
      <c r="J83" s="150"/>
      <c r="K83" s="150"/>
      <c r="L83" s="150"/>
      <c r="M83" s="150"/>
      <c r="N83" s="150"/>
      <c r="O83" s="146"/>
      <c r="P83" s="149"/>
      <c r="Q83" s="146"/>
      <c r="R83" s="151"/>
      <c r="S83" s="151"/>
      <c r="T83" s="151"/>
      <c r="U83" s="146"/>
      <c r="V83" s="149"/>
      <c r="W83" s="146"/>
      <c r="X83" s="146"/>
      <c r="Y83" s="148"/>
      <c r="Z83" s="151"/>
      <c r="AA83" s="151"/>
      <c r="AB83" s="146"/>
      <c r="AC83" s="149"/>
      <c r="AD83" s="146"/>
      <c r="AE83" s="150"/>
      <c r="AF83" s="148"/>
      <c r="AG83" s="148"/>
      <c r="AH83" s="148"/>
      <c r="AI83" s="149"/>
      <c r="AJ83" s="148"/>
      <c r="AK83" s="147"/>
      <c r="AL83" s="147"/>
      <c r="AM83" s="146"/>
      <c r="AN83" s="146"/>
      <c r="AO83" s="146"/>
      <c r="AP83" s="146"/>
      <c r="AY83" s="150"/>
      <c r="AZ83" s="146"/>
    </row>
    <row r="84" spans="1:68" ht="15.75" thickBot="1">
      <c r="A84" s="150"/>
      <c r="B84" s="150"/>
      <c r="C84" s="150"/>
      <c r="D84" s="150"/>
      <c r="E84" s="150"/>
      <c r="F84" s="150"/>
      <c r="G84" s="150"/>
      <c r="H84" s="150"/>
      <c r="I84" s="152"/>
      <c r="J84" s="150"/>
      <c r="K84" s="150"/>
      <c r="L84" s="150"/>
      <c r="M84" s="150"/>
      <c r="N84" s="150"/>
      <c r="O84" s="146"/>
      <c r="P84" s="149"/>
      <c r="Q84" s="146"/>
      <c r="R84" s="151"/>
      <c r="S84" s="151"/>
      <c r="T84" s="151"/>
      <c r="U84" s="146"/>
      <c r="V84" s="149"/>
      <c r="W84" s="146"/>
      <c r="X84" s="146"/>
      <c r="Y84" s="148"/>
      <c r="Z84" s="151"/>
      <c r="AA84" s="151"/>
      <c r="AB84" s="146"/>
      <c r="AC84" s="149"/>
      <c r="AD84" s="146"/>
      <c r="AE84" s="150"/>
      <c r="AF84" s="148"/>
      <c r="AG84" s="148"/>
      <c r="AH84" s="148"/>
      <c r="AI84" s="149"/>
      <c r="AJ84" s="148"/>
      <c r="AK84" s="147"/>
      <c r="AL84" s="147"/>
      <c r="AM84" s="146"/>
      <c r="AN84" s="146"/>
      <c r="AO84" s="146"/>
      <c r="AP84" s="146"/>
      <c r="AY84" s="150"/>
      <c r="AZ84" s="146"/>
    </row>
    <row r="85" spans="1:68" s="113" customFormat="1" ht="15.75" thickBot="1">
      <c r="A85" s="143"/>
      <c r="B85" s="143"/>
      <c r="C85" s="143"/>
      <c r="D85" s="143"/>
      <c r="E85" s="143"/>
      <c r="F85" s="143"/>
      <c r="G85" s="143"/>
      <c r="H85" s="143"/>
      <c r="I85" s="145"/>
      <c r="J85" s="497" t="s">
        <v>141</v>
      </c>
      <c r="K85" s="498"/>
      <c r="L85" s="498"/>
      <c r="M85" s="499"/>
      <c r="N85" s="500" t="s">
        <v>1889</v>
      </c>
      <c r="O85" s="501"/>
      <c r="P85" s="501"/>
      <c r="Q85" s="502"/>
      <c r="R85" s="503" t="s">
        <v>139</v>
      </c>
      <c r="S85" s="504"/>
      <c r="T85" s="504"/>
      <c r="U85" s="504"/>
      <c r="V85" s="504"/>
      <c r="W85" s="504"/>
      <c r="X85" s="504"/>
      <c r="Y85" s="505"/>
      <c r="Z85" s="506" t="s">
        <v>138</v>
      </c>
      <c r="AA85" s="507"/>
      <c r="AB85" s="507"/>
      <c r="AC85" s="507"/>
      <c r="AD85" s="508"/>
      <c r="AE85" s="509" t="s">
        <v>137</v>
      </c>
      <c r="AF85" s="510"/>
      <c r="AG85" s="510"/>
      <c r="AH85" s="510"/>
      <c r="AI85" s="510"/>
      <c r="AJ85" s="511"/>
      <c r="AK85" s="144"/>
      <c r="AL85" s="144"/>
      <c r="AM85" s="493" t="str">
        <f>AM15</f>
        <v>ЦЕНА от 01.06.2019</v>
      </c>
      <c r="AN85" s="494"/>
      <c r="AO85" s="494"/>
      <c r="AP85" s="495"/>
      <c r="AZ85" s="143"/>
    </row>
    <row r="86" spans="1:68" s="113" customFormat="1" ht="30.75" thickBot="1">
      <c r="A86" s="142" t="s">
        <v>136</v>
      </c>
      <c r="B86" s="141" t="s">
        <v>135</v>
      </c>
      <c r="C86" s="141" t="s">
        <v>133</v>
      </c>
      <c r="D86" s="141" t="s">
        <v>132</v>
      </c>
      <c r="E86" s="141" t="s">
        <v>131</v>
      </c>
      <c r="F86" s="141" t="s">
        <v>130</v>
      </c>
      <c r="G86" s="141" t="s">
        <v>129</v>
      </c>
      <c r="H86" s="141" t="s">
        <v>128</v>
      </c>
      <c r="I86" s="140" t="s">
        <v>127</v>
      </c>
      <c r="J86" s="138" t="s">
        <v>125</v>
      </c>
      <c r="K86" s="137" t="s">
        <v>124</v>
      </c>
      <c r="L86" s="137" t="s">
        <v>123</v>
      </c>
      <c r="M86" s="136" t="s">
        <v>122</v>
      </c>
      <c r="N86" s="135" t="s">
        <v>1887</v>
      </c>
      <c r="O86" s="127" t="s">
        <v>1961</v>
      </c>
      <c r="P86" s="126" t="s">
        <v>1963</v>
      </c>
      <c r="Q86" s="125" t="s">
        <v>1962</v>
      </c>
      <c r="R86" s="134" t="s">
        <v>117</v>
      </c>
      <c r="S86" s="133" t="s">
        <v>116</v>
      </c>
      <c r="T86" s="133" t="s">
        <v>115</v>
      </c>
      <c r="U86" s="131" t="s">
        <v>114</v>
      </c>
      <c r="V86" s="132" t="s">
        <v>113</v>
      </c>
      <c r="W86" s="131" t="s">
        <v>112</v>
      </c>
      <c r="X86" s="131" t="s">
        <v>111</v>
      </c>
      <c r="Y86" s="130" t="s">
        <v>110</v>
      </c>
      <c r="Z86" s="129" t="s">
        <v>109</v>
      </c>
      <c r="AA86" s="128" t="s">
        <v>108</v>
      </c>
      <c r="AB86" s="127" t="s">
        <v>107</v>
      </c>
      <c r="AC86" s="126" t="s">
        <v>106</v>
      </c>
      <c r="AD86" s="125" t="s">
        <v>105</v>
      </c>
      <c r="AE86" s="124" t="s">
        <v>104</v>
      </c>
      <c r="AF86" s="123" t="s">
        <v>103</v>
      </c>
      <c r="AG86" s="123" t="s">
        <v>102</v>
      </c>
      <c r="AH86" s="123" t="s">
        <v>101</v>
      </c>
      <c r="AI86" s="122" t="s">
        <v>100</v>
      </c>
      <c r="AJ86" s="121" t="s">
        <v>99</v>
      </c>
      <c r="AK86" s="120" t="s">
        <v>98</v>
      </c>
      <c r="AL86" s="119" t="s">
        <v>97</v>
      </c>
      <c r="AM86" s="118" t="s">
        <v>1884</v>
      </c>
      <c r="AN86" s="117" t="s">
        <v>1964</v>
      </c>
      <c r="AO86" s="116" t="s">
        <v>93</v>
      </c>
      <c r="AP86" s="115" t="s">
        <v>94</v>
      </c>
      <c r="AZ86" s="114" t="s">
        <v>1884</v>
      </c>
    </row>
    <row r="87" spans="1:68">
      <c r="A87" s="112" t="s">
        <v>1979</v>
      </c>
      <c r="B87" s="110" t="s">
        <v>1879</v>
      </c>
      <c r="C87" s="206" t="s">
        <v>4</v>
      </c>
      <c r="D87" s="111" t="s">
        <v>4</v>
      </c>
      <c r="E87" s="111" t="s">
        <v>4</v>
      </c>
      <c r="F87" s="110" t="s">
        <v>4</v>
      </c>
      <c r="G87" s="109" t="s">
        <v>1883</v>
      </c>
      <c r="H87" s="108" t="s">
        <v>1968</v>
      </c>
      <c r="I87" s="107" t="s">
        <v>1419</v>
      </c>
      <c r="J87" s="105"/>
      <c r="K87" s="104"/>
      <c r="L87" s="104"/>
      <c r="M87" s="103"/>
      <c r="N87" s="102">
        <v>1</v>
      </c>
      <c r="O87" s="286">
        <v>70</v>
      </c>
      <c r="P87" s="281"/>
      <c r="Q87" s="282"/>
      <c r="R87" s="101"/>
      <c r="S87" s="100"/>
      <c r="T87" s="99"/>
      <c r="U87" s="95"/>
      <c r="V87" s="94"/>
      <c r="W87" s="95"/>
      <c r="X87" s="95"/>
      <c r="Y87" s="98"/>
      <c r="Z87" s="97"/>
      <c r="AA87" s="96"/>
      <c r="AB87" s="95"/>
      <c r="AC87" s="94"/>
      <c r="AD87" s="93"/>
      <c r="AE87" s="92"/>
      <c r="AF87" s="91">
        <v>70</v>
      </c>
      <c r="AG87" s="90" t="s">
        <v>101</v>
      </c>
      <c r="AH87" s="89"/>
      <c r="AI87" s="88"/>
      <c r="AJ87" s="87"/>
      <c r="AK87" s="86"/>
      <c r="AL87" s="85"/>
      <c r="AM87" s="84">
        <f>ROUND(AZ87*(1-$AP$13),2)</f>
        <v>23</v>
      </c>
      <c r="AN87" s="83">
        <f t="shared" ref="AN87:AN102" si="51">ROUND(AM87*1.2,2)</f>
        <v>27.6</v>
      </c>
      <c r="AO87" s="82">
        <f t="shared" ref="AO87:AO99" si="52">ROUND(AM87*O87,2)</f>
        <v>1610</v>
      </c>
      <c r="AP87" s="81">
        <f>ROUND(AO87*1.2,2)</f>
        <v>1932</v>
      </c>
      <c r="AY87" s="113"/>
      <c r="AZ87" s="80">
        <v>23</v>
      </c>
      <c r="BB87" s="464"/>
      <c r="BO87" s="1"/>
      <c r="BP87" s="1"/>
    </row>
    <row r="88" spans="1:68">
      <c r="A88" s="78" t="s">
        <v>1979</v>
      </c>
      <c r="B88" s="77" t="s">
        <v>1879</v>
      </c>
      <c r="C88" s="317" t="s">
        <v>4</v>
      </c>
      <c r="D88" s="242" t="s">
        <v>4</v>
      </c>
      <c r="E88" s="242" t="s">
        <v>4</v>
      </c>
      <c r="F88" s="243" t="s">
        <v>4</v>
      </c>
      <c r="G88" s="455" t="s">
        <v>1987</v>
      </c>
      <c r="H88" s="440" t="s">
        <v>1986</v>
      </c>
      <c r="I88" s="441" t="s">
        <v>1419</v>
      </c>
      <c r="J88" s="250"/>
      <c r="K88" s="251"/>
      <c r="L88" s="251"/>
      <c r="M88" s="252"/>
      <c r="N88" s="253">
        <v>1</v>
      </c>
      <c r="O88" s="456">
        <v>70</v>
      </c>
      <c r="P88" s="457"/>
      <c r="Q88" s="458"/>
      <c r="R88" s="459"/>
      <c r="S88" s="460"/>
      <c r="T88" s="322"/>
      <c r="U88" s="254"/>
      <c r="V88" s="320"/>
      <c r="W88" s="254"/>
      <c r="X88" s="254"/>
      <c r="Y88" s="461"/>
      <c r="Z88" s="327"/>
      <c r="AA88" s="328"/>
      <c r="AB88" s="254"/>
      <c r="AC88" s="320"/>
      <c r="AD88" s="255"/>
      <c r="AE88" s="442"/>
      <c r="AF88" s="330">
        <v>70</v>
      </c>
      <c r="AG88" s="331" t="s">
        <v>101</v>
      </c>
      <c r="AH88" s="332"/>
      <c r="AI88" s="333"/>
      <c r="AJ88" s="334"/>
      <c r="AK88" s="335"/>
      <c r="AL88" s="336"/>
      <c r="AM88" s="49">
        <f>ROUND(AZ88*(1-$AP$13),2)</f>
        <v>23</v>
      </c>
      <c r="AN88" s="48">
        <f t="shared" si="51"/>
        <v>27.6</v>
      </c>
      <c r="AO88" s="47">
        <f t="shared" si="52"/>
        <v>1610</v>
      </c>
      <c r="AP88" s="46">
        <f>ROUND(AO88*1.2,2)</f>
        <v>1932</v>
      </c>
      <c r="AY88" s="113"/>
      <c r="AZ88" s="450">
        <v>23</v>
      </c>
      <c r="BB88" s="464"/>
      <c r="BO88" s="1"/>
      <c r="BP88" s="1"/>
    </row>
    <row r="89" spans="1:68">
      <c r="A89" s="78" t="s">
        <v>1979</v>
      </c>
      <c r="B89" s="77" t="s">
        <v>1879</v>
      </c>
      <c r="C89" s="76" t="s">
        <v>4</v>
      </c>
      <c r="D89" s="76" t="s">
        <v>4</v>
      </c>
      <c r="E89" s="76" t="s">
        <v>4</v>
      </c>
      <c r="F89" s="75" t="s">
        <v>4</v>
      </c>
      <c r="G89" s="74" t="s">
        <v>1882</v>
      </c>
      <c r="H89" s="73" t="s">
        <v>1969</v>
      </c>
      <c r="I89" s="72" t="s">
        <v>1419</v>
      </c>
      <c r="J89" s="70"/>
      <c r="K89" s="69"/>
      <c r="L89" s="69"/>
      <c r="M89" s="68"/>
      <c r="N89" s="67">
        <v>1</v>
      </c>
      <c r="O89" s="287">
        <v>30</v>
      </c>
      <c r="P89" s="283"/>
      <c r="Q89" s="284"/>
      <c r="R89" s="66"/>
      <c r="S89" s="65"/>
      <c r="T89" s="64"/>
      <c r="U89" s="60"/>
      <c r="V89" s="59"/>
      <c r="W89" s="60"/>
      <c r="X89" s="60"/>
      <c r="Y89" s="63"/>
      <c r="Z89" s="62"/>
      <c r="AA89" s="61"/>
      <c r="AB89" s="60"/>
      <c r="AC89" s="59"/>
      <c r="AD89" s="58"/>
      <c r="AE89" s="57"/>
      <c r="AF89" s="56">
        <v>30</v>
      </c>
      <c r="AG89" s="55" t="s">
        <v>101</v>
      </c>
      <c r="AH89" s="54"/>
      <c r="AI89" s="53"/>
      <c r="AJ89" s="52"/>
      <c r="AK89" s="51"/>
      <c r="AL89" s="50"/>
      <c r="AM89" s="49">
        <f>ROUND(AZ89*(1-$AP$13),2)</f>
        <v>26.5</v>
      </c>
      <c r="AN89" s="48">
        <f t="shared" si="51"/>
        <v>31.8</v>
      </c>
      <c r="AO89" s="47">
        <f t="shared" si="52"/>
        <v>795</v>
      </c>
      <c r="AP89" s="46">
        <f>ROUND(AO89*1.2,2)</f>
        <v>954</v>
      </c>
      <c r="AY89" s="113"/>
      <c r="AZ89" s="45">
        <v>26.5</v>
      </c>
      <c r="BB89" s="464"/>
      <c r="BO89" s="1"/>
      <c r="BP89" s="1"/>
    </row>
    <row r="90" spans="1:68">
      <c r="A90" s="78" t="s">
        <v>1979</v>
      </c>
      <c r="B90" s="77" t="s">
        <v>1879</v>
      </c>
      <c r="C90" s="76" t="s">
        <v>4</v>
      </c>
      <c r="D90" s="76" t="s">
        <v>4</v>
      </c>
      <c r="E90" s="76" t="s">
        <v>4</v>
      </c>
      <c r="F90" s="75" t="s">
        <v>4</v>
      </c>
      <c r="G90" s="74" t="s">
        <v>1881</v>
      </c>
      <c r="H90" s="73" t="s">
        <v>1970</v>
      </c>
      <c r="I90" s="72" t="s">
        <v>1419</v>
      </c>
      <c r="J90" s="70"/>
      <c r="K90" s="69"/>
      <c r="L90" s="69"/>
      <c r="M90" s="68"/>
      <c r="N90" s="67">
        <v>1</v>
      </c>
      <c r="O90" s="287">
        <v>70</v>
      </c>
      <c r="P90" s="283"/>
      <c r="Q90" s="284"/>
      <c r="R90" s="66"/>
      <c r="S90" s="65"/>
      <c r="T90" s="64"/>
      <c r="U90" s="60"/>
      <c r="V90" s="59"/>
      <c r="W90" s="60"/>
      <c r="X90" s="60"/>
      <c r="Y90" s="63"/>
      <c r="Z90" s="62"/>
      <c r="AA90" s="61"/>
      <c r="AB90" s="60"/>
      <c r="AC90" s="59"/>
      <c r="AD90" s="58"/>
      <c r="AE90" s="57"/>
      <c r="AF90" s="56">
        <v>70</v>
      </c>
      <c r="AG90" s="55" t="s">
        <v>101</v>
      </c>
      <c r="AH90" s="54"/>
      <c r="AI90" s="53"/>
      <c r="AJ90" s="52"/>
      <c r="AK90" s="51"/>
      <c r="AL90" s="50"/>
      <c r="AM90" s="49">
        <f>ROUND(AZ90*(1-$AP$13),2)</f>
        <v>36.5</v>
      </c>
      <c r="AN90" s="48">
        <f t="shared" si="51"/>
        <v>43.8</v>
      </c>
      <c r="AO90" s="47">
        <f t="shared" si="52"/>
        <v>2555</v>
      </c>
      <c r="AP90" s="46">
        <f>ROUND(AO90*1.2,2)</f>
        <v>3066</v>
      </c>
      <c r="AY90" s="113"/>
      <c r="AZ90" s="45">
        <v>36.5</v>
      </c>
      <c r="BB90" s="464"/>
      <c r="BO90" s="1"/>
      <c r="BP90" s="1"/>
    </row>
    <row r="91" spans="1:68">
      <c r="A91" s="78" t="s">
        <v>1979</v>
      </c>
      <c r="B91" s="77" t="s">
        <v>1879</v>
      </c>
      <c r="C91" s="76" t="s">
        <v>4</v>
      </c>
      <c r="D91" s="76" t="s">
        <v>4</v>
      </c>
      <c r="E91" s="76" t="s">
        <v>4</v>
      </c>
      <c r="F91" s="75" t="s">
        <v>4</v>
      </c>
      <c r="G91" s="74" t="s">
        <v>1880</v>
      </c>
      <c r="H91" s="73" t="s">
        <v>1971</v>
      </c>
      <c r="I91" s="72" t="s">
        <v>1419</v>
      </c>
      <c r="J91" s="70"/>
      <c r="K91" s="69"/>
      <c r="L91" s="69"/>
      <c r="M91" s="68"/>
      <c r="N91" s="67">
        <v>1</v>
      </c>
      <c r="O91" s="287">
        <v>30</v>
      </c>
      <c r="P91" s="283"/>
      <c r="Q91" s="284"/>
      <c r="R91" s="66"/>
      <c r="S91" s="65"/>
      <c r="T91" s="64"/>
      <c r="U91" s="60"/>
      <c r="V91" s="59"/>
      <c r="W91" s="60"/>
      <c r="X91" s="60"/>
      <c r="Y91" s="63"/>
      <c r="Z91" s="62"/>
      <c r="AA91" s="61"/>
      <c r="AB91" s="60"/>
      <c r="AC91" s="59"/>
      <c r="AD91" s="58"/>
      <c r="AE91" s="57"/>
      <c r="AF91" s="56">
        <v>30</v>
      </c>
      <c r="AG91" s="55" t="s">
        <v>101</v>
      </c>
      <c r="AH91" s="54"/>
      <c r="AI91" s="53"/>
      <c r="AJ91" s="52"/>
      <c r="AK91" s="51"/>
      <c r="AL91" s="50"/>
      <c r="AM91" s="49">
        <f>ROUND(AZ91*(1-$AP$13),2)</f>
        <v>41.5</v>
      </c>
      <c r="AN91" s="48">
        <f t="shared" si="51"/>
        <v>49.8</v>
      </c>
      <c r="AO91" s="47">
        <f t="shared" si="52"/>
        <v>1245</v>
      </c>
      <c r="AP91" s="46">
        <f>ROUND(AO91*1.2,2)</f>
        <v>1494</v>
      </c>
      <c r="AY91" s="113"/>
      <c r="AZ91" s="45">
        <v>41.5</v>
      </c>
      <c r="BB91" s="464"/>
      <c r="BO91" s="1"/>
      <c r="BP91" s="1"/>
    </row>
    <row r="92" spans="1:68">
      <c r="A92" s="78" t="s">
        <v>1979</v>
      </c>
      <c r="B92" s="77" t="s">
        <v>1879</v>
      </c>
      <c r="C92" s="76" t="s">
        <v>4</v>
      </c>
      <c r="D92" s="76" t="s">
        <v>4</v>
      </c>
      <c r="E92" s="76" t="s">
        <v>4</v>
      </c>
      <c r="F92" s="75" t="s">
        <v>4</v>
      </c>
      <c r="G92" s="74" t="s">
        <v>1878</v>
      </c>
      <c r="H92" s="73" t="s">
        <v>1972</v>
      </c>
      <c r="I92" s="72" t="s">
        <v>1419</v>
      </c>
      <c r="J92" s="70"/>
      <c r="K92" s="69"/>
      <c r="L92" s="69"/>
      <c r="M92" s="68"/>
      <c r="N92" s="67">
        <v>1</v>
      </c>
      <c r="O92" s="287">
        <v>70</v>
      </c>
      <c r="P92" s="283"/>
      <c r="Q92" s="284"/>
      <c r="R92" s="66"/>
      <c r="S92" s="65"/>
      <c r="T92" s="64"/>
      <c r="U92" s="60"/>
      <c r="V92" s="59"/>
      <c r="W92" s="60"/>
      <c r="X92" s="60"/>
      <c r="Y92" s="63"/>
      <c r="Z92" s="62"/>
      <c r="AA92" s="61"/>
      <c r="AB92" s="60"/>
      <c r="AC92" s="59"/>
      <c r="AD92" s="58"/>
      <c r="AE92" s="57"/>
      <c r="AF92" s="56">
        <v>70</v>
      </c>
      <c r="AG92" s="55" t="s">
        <v>101</v>
      </c>
      <c r="AH92" s="54"/>
      <c r="AI92" s="53"/>
      <c r="AJ92" s="52"/>
      <c r="AK92" s="51"/>
      <c r="AL92" s="50"/>
      <c r="AM92" s="49">
        <f t="shared" ref="AM92:AM98" si="53">ROUND(AZ92*(1-$AP$13),2)</f>
        <v>33</v>
      </c>
      <c r="AN92" s="48">
        <f t="shared" si="51"/>
        <v>39.6</v>
      </c>
      <c r="AO92" s="47">
        <f t="shared" si="52"/>
        <v>2310</v>
      </c>
      <c r="AP92" s="46">
        <f t="shared" ref="AP92:AP98" si="54">ROUND(AO92*1.2,2)</f>
        <v>2772</v>
      </c>
      <c r="AY92" s="113"/>
      <c r="AZ92" s="45">
        <v>33</v>
      </c>
      <c r="BB92" s="464"/>
      <c r="BO92" s="1"/>
      <c r="BP92" s="1"/>
    </row>
    <row r="93" spans="1:68">
      <c r="A93" s="78" t="s">
        <v>1979</v>
      </c>
      <c r="B93" s="77" t="s">
        <v>1879</v>
      </c>
      <c r="C93" s="76" t="s">
        <v>4</v>
      </c>
      <c r="D93" s="76" t="s">
        <v>4</v>
      </c>
      <c r="E93" s="76" t="s">
        <v>4</v>
      </c>
      <c r="F93" s="75" t="s">
        <v>4</v>
      </c>
      <c r="G93" s="74" t="s">
        <v>1994</v>
      </c>
      <c r="H93" s="73" t="s">
        <v>1995</v>
      </c>
      <c r="I93" s="72" t="s">
        <v>1419</v>
      </c>
      <c r="J93" s="70"/>
      <c r="K93" s="69"/>
      <c r="L93" s="69"/>
      <c r="M93" s="68"/>
      <c r="N93" s="67">
        <v>1</v>
      </c>
      <c r="O93" s="287">
        <v>70</v>
      </c>
      <c r="P93" s="283"/>
      <c r="Q93" s="284"/>
      <c r="R93" s="66"/>
      <c r="S93" s="65"/>
      <c r="T93" s="64"/>
      <c r="U93" s="60"/>
      <c r="V93" s="59"/>
      <c r="W93" s="60"/>
      <c r="X93" s="60"/>
      <c r="Y93" s="63"/>
      <c r="Z93" s="62"/>
      <c r="AA93" s="61"/>
      <c r="AB93" s="60"/>
      <c r="AC93" s="59"/>
      <c r="AD93" s="58"/>
      <c r="AE93" s="57"/>
      <c r="AF93" s="56">
        <v>70</v>
      </c>
      <c r="AG93" s="55" t="s">
        <v>101</v>
      </c>
      <c r="AH93" s="54"/>
      <c r="AI93" s="53"/>
      <c r="AJ93" s="52"/>
      <c r="AK93" s="51"/>
      <c r="AL93" s="50"/>
      <c r="AM93" s="49">
        <f t="shared" si="53"/>
        <v>33</v>
      </c>
      <c r="AN93" s="48">
        <f t="shared" si="51"/>
        <v>39.6</v>
      </c>
      <c r="AO93" s="47">
        <f t="shared" si="52"/>
        <v>2310</v>
      </c>
      <c r="AP93" s="46">
        <f t="shared" si="54"/>
        <v>2772</v>
      </c>
      <c r="AY93" s="113"/>
      <c r="AZ93" s="45">
        <v>33</v>
      </c>
      <c r="BB93" s="464"/>
      <c r="BO93" s="1"/>
      <c r="BP93" s="1"/>
    </row>
    <row r="94" spans="1:68">
      <c r="A94" s="78" t="s">
        <v>1979</v>
      </c>
      <c r="B94" s="75" t="s">
        <v>1873</v>
      </c>
      <c r="C94" s="76" t="s">
        <v>4</v>
      </c>
      <c r="D94" s="76" t="s">
        <v>4</v>
      </c>
      <c r="E94" s="76" t="s">
        <v>4</v>
      </c>
      <c r="F94" s="75" t="s">
        <v>4</v>
      </c>
      <c r="G94" s="74" t="s">
        <v>1877</v>
      </c>
      <c r="H94" s="73" t="s">
        <v>1876</v>
      </c>
      <c r="I94" s="72" t="s">
        <v>1419</v>
      </c>
      <c r="J94" s="70"/>
      <c r="K94" s="69"/>
      <c r="L94" s="69"/>
      <c r="M94" s="68"/>
      <c r="N94" s="67">
        <v>1</v>
      </c>
      <c r="O94" s="287">
        <v>70</v>
      </c>
      <c r="P94" s="283"/>
      <c r="Q94" s="284"/>
      <c r="R94" s="66"/>
      <c r="S94" s="65"/>
      <c r="T94" s="64"/>
      <c r="U94" s="60"/>
      <c r="V94" s="59"/>
      <c r="W94" s="60"/>
      <c r="X94" s="60"/>
      <c r="Y94" s="63"/>
      <c r="Z94" s="62"/>
      <c r="AA94" s="61"/>
      <c r="AB94" s="60"/>
      <c r="AC94" s="59"/>
      <c r="AD94" s="58"/>
      <c r="AE94" s="57"/>
      <c r="AF94" s="56">
        <v>70</v>
      </c>
      <c r="AG94" s="55" t="s">
        <v>101</v>
      </c>
      <c r="AH94" s="54"/>
      <c r="AI94" s="53"/>
      <c r="AJ94" s="52"/>
      <c r="AK94" s="51"/>
      <c r="AL94" s="50"/>
      <c r="AM94" s="49">
        <f t="shared" si="53"/>
        <v>16</v>
      </c>
      <c r="AN94" s="48">
        <f t="shared" si="51"/>
        <v>19.2</v>
      </c>
      <c r="AO94" s="47">
        <f t="shared" si="52"/>
        <v>1120</v>
      </c>
      <c r="AP94" s="46">
        <f t="shared" si="54"/>
        <v>1344</v>
      </c>
      <c r="AY94" s="113"/>
      <c r="AZ94" s="45">
        <v>16</v>
      </c>
      <c r="BB94" s="464"/>
      <c r="BO94" s="1"/>
      <c r="BP94" s="1"/>
    </row>
    <row r="95" spans="1:68">
      <c r="A95" s="78" t="s">
        <v>1979</v>
      </c>
      <c r="B95" s="77" t="s">
        <v>1873</v>
      </c>
      <c r="C95" s="76" t="s">
        <v>4</v>
      </c>
      <c r="D95" s="76" t="s">
        <v>4</v>
      </c>
      <c r="E95" s="76" t="s">
        <v>4</v>
      </c>
      <c r="F95" s="75" t="s">
        <v>4</v>
      </c>
      <c r="G95" s="74" t="s">
        <v>1988</v>
      </c>
      <c r="H95" s="73" t="s">
        <v>1990</v>
      </c>
      <c r="I95" s="72" t="s">
        <v>1419</v>
      </c>
      <c r="J95" s="70"/>
      <c r="K95" s="69"/>
      <c r="L95" s="69"/>
      <c r="M95" s="68"/>
      <c r="N95" s="67">
        <v>1</v>
      </c>
      <c r="O95" s="287">
        <v>70</v>
      </c>
      <c r="P95" s="283"/>
      <c r="Q95" s="284"/>
      <c r="R95" s="66"/>
      <c r="S95" s="65"/>
      <c r="T95" s="64"/>
      <c r="U95" s="60"/>
      <c r="V95" s="59"/>
      <c r="W95" s="60"/>
      <c r="X95" s="60"/>
      <c r="Y95" s="63"/>
      <c r="Z95" s="62"/>
      <c r="AA95" s="61"/>
      <c r="AB95" s="60"/>
      <c r="AC95" s="59"/>
      <c r="AD95" s="58"/>
      <c r="AE95" s="57"/>
      <c r="AF95" s="56">
        <v>70</v>
      </c>
      <c r="AG95" s="55" t="s">
        <v>101</v>
      </c>
      <c r="AH95" s="54"/>
      <c r="AI95" s="53"/>
      <c r="AJ95" s="52"/>
      <c r="AK95" s="51"/>
      <c r="AL95" s="50"/>
      <c r="AM95" s="49">
        <f t="shared" si="53"/>
        <v>16</v>
      </c>
      <c r="AN95" s="48">
        <f t="shared" si="51"/>
        <v>19.2</v>
      </c>
      <c r="AO95" s="47">
        <f t="shared" si="52"/>
        <v>1120</v>
      </c>
      <c r="AP95" s="46">
        <f t="shared" si="54"/>
        <v>1344</v>
      </c>
      <c r="AY95" s="113"/>
      <c r="AZ95" s="45">
        <v>16</v>
      </c>
      <c r="BB95" s="464"/>
      <c r="BO95" s="1"/>
      <c r="BP95" s="1"/>
    </row>
    <row r="96" spans="1:68">
      <c r="A96" s="78" t="s">
        <v>1979</v>
      </c>
      <c r="B96" s="77" t="s">
        <v>1873</v>
      </c>
      <c r="C96" s="76" t="s">
        <v>4</v>
      </c>
      <c r="D96" s="76" t="s">
        <v>4</v>
      </c>
      <c r="E96" s="76" t="s">
        <v>4</v>
      </c>
      <c r="F96" s="75" t="s">
        <v>4</v>
      </c>
      <c r="G96" s="74" t="s">
        <v>1875</v>
      </c>
      <c r="H96" s="73" t="s">
        <v>1874</v>
      </c>
      <c r="I96" s="72" t="s">
        <v>1419</v>
      </c>
      <c r="J96" s="70"/>
      <c r="K96" s="69"/>
      <c r="L96" s="69"/>
      <c r="M96" s="68"/>
      <c r="N96" s="67">
        <v>1</v>
      </c>
      <c r="O96" s="287">
        <v>30</v>
      </c>
      <c r="P96" s="283"/>
      <c r="Q96" s="284"/>
      <c r="R96" s="66"/>
      <c r="S96" s="65"/>
      <c r="T96" s="64"/>
      <c r="U96" s="60"/>
      <c r="V96" s="59"/>
      <c r="W96" s="60"/>
      <c r="X96" s="60"/>
      <c r="Y96" s="63"/>
      <c r="Z96" s="62"/>
      <c r="AA96" s="61"/>
      <c r="AB96" s="60"/>
      <c r="AC96" s="59"/>
      <c r="AD96" s="58"/>
      <c r="AE96" s="57"/>
      <c r="AF96" s="56">
        <v>30</v>
      </c>
      <c r="AG96" s="55" t="s">
        <v>101</v>
      </c>
      <c r="AH96" s="54"/>
      <c r="AI96" s="53"/>
      <c r="AJ96" s="52"/>
      <c r="AK96" s="51"/>
      <c r="AL96" s="50"/>
      <c r="AM96" s="49">
        <f t="shared" si="53"/>
        <v>18.5</v>
      </c>
      <c r="AN96" s="48">
        <f t="shared" si="51"/>
        <v>22.2</v>
      </c>
      <c r="AO96" s="47">
        <f t="shared" si="52"/>
        <v>555</v>
      </c>
      <c r="AP96" s="46">
        <f t="shared" si="54"/>
        <v>666</v>
      </c>
      <c r="AY96" s="113"/>
      <c r="AZ96" s="45">
        <v>18.5</v>
      </c>
      <c r="BB96" s="464"/>
      <c r="BO96" s="1"/>
      <c r="BP96" s="1"/>
    </row>
    <row r="97" spans="1:68">
      <c r="A97" s="78" t="s">
        <v>1979</v>
      </c>
      <c r="B97" s="77" t="s">
        <v>1873</v>
      </c>
      <c r="C97" s="76" t="s">
        <v>4</v>
      </c>
      <c r="D97" s="76" t="s">
        <v>4</v>
      </c>
      <c r="E97" s="76" t="s">
        <v>4</v>
      </c>
      <c r="F97" s="75" t="s">
        <v>4</v>
      </c>
      <c r="G97" s="74" t="s">
        <v>1993</v>
      </c>
      <c r="H97" s="73" t="s">
        <v>1991</v>
      </c>
      <c r="I97" s="72" t="s">
        <v>1419</v>
      </c>
      <c r="J97" s="70"/>
      <c r="K97" s="69"/>
      <c r="L97" s="69"/>
      <c r="M97" s="68"/>
      <c r="N97" s="67">
        <v>1</v>
      </c>
      <c r="O97" s="287">
        <v>30</v>
      </c>
      <c r="P97" s="283"/>
      <c r="Q97" s="284"/>
      <c r="R97" s="66"/>
      <c r="S97" s="65"/>
      <c r="T97" s="64"/>
      <c r="U97" s="60"/>
      <c r="V97" s="59"/>
      <c r="W97" s="60"/>
      <c r="X97" s="60"/>
      <c r="Y97" s="63"/>
      <c r="Z97" s="62"/>
      <c r="AA97" s="61"/>
      <c r="AB97" s="60"/>
      <c r="AC97" s="59"/>
      <c r="AD97" s="58"/>
      <c r="AE97" s="57"/>
      <c r="AF97" s="56">
        <v>30</v>
      </c>
      <c r="AG97" s="55" t="s">
        <v>101</v>
      </c>
      <c r="AH97" s="54"/>
      <c r="AI97" s="53"/>
      <c r="AJ97" s="52"/>
      <c r="AK97" s="51"/>
      <c r="AL97" s="50"/>
      <c r="AM97" s="49">
        <f t="shared" si="53"/>
        <v>18.5</v>
      </c>
      <c r="AN97" s="48">
        <f t="shared" si="51"/>
        <v>22.2</v>
      </c>
      <c r="AO97" s="47">
        <f t="shared" si="52"/>
        <v>555</v>
      </c>
      <c r="AP97" s="46">
        <f t="shared" si="54"/>
        <v>666</v>
      </c>
      <c r="AY97" s="113"/>
      <c r="AZ97" s="45">
        <v>18.5</v>
      </c>
      <c r="BB97" s="464"/>
      <c r="BO97" s="1"/>
      <c r="BP97" s="1"/>
    </row>
    <row r="98" spans="1:68">
      <c r="A98" s="78" t="s">
        <v>1979</v>
      </c>
      <c r="B98" s="77" t="s">
        <v>1873</v>
      </c>
      <c r="C98" s="76" t="s">
        <v>4</v>
      </c>
      <c r="D98" s="76" t="s">
        <v>4</v>
      </c>
      <c r="E98" s="76" t="s">
        <v>4</v>
      </c>
      <c r="F98" s="75" t="s">
        <v>4</v>
      </c>
      <c r="G98" s="74" t="s">
        <v>1872</v>
      </c>
      <c r="H98" s="73" t="s">
        <v>1871</v>
      </c>
      <c r="I98" s="72" t="s">
        <v>1419</v>
      </c>
      <c r="J98" s="70"/>
      <c r="K98" s="69"/>
      <c r="L98" s="69"/>
      <c r="M98" s="68"/>
      <c r="N98" s="67">
        <v>1</v>
      </c>
      <c r="O98" s="287">
        <v>70</v>
      </c>
      <c r="P98" s="283"/>
      <c r="Q98" s="284"/>
      <c r="R98" s="66"/>
      <c r="S98" s="65"/>
      <c r="T98" s="64"/>
      <c r="U98" s="60"/>
      <c r="V98" s="59"/>
      <c r="W98" s="60"/>
      <c r="X98" s="60"/>
      <c r="Y98" s="63"/>
      <c r="Z98" s="62"/>
      <c r="AA98" s="61"/>
      <c r="AB98" s="60"/>
      <c r="AC98" s="59"/>
      <c r="AD98" s="58"/>
      <c r="AE98" s="57"/>
      <c r="AF98" s="56">
        <v>70</v>
      </c>
      <c r="AG98" s="55" t="s">
        <v>101</v>
      </c>
      <c r="AH98" s="54"/>
      <c r="AI98" s="53"/>
      <c r="AJ98" s="52"/>
      <c r="AK98" s="51"/>
      <c r="AL98" s="50"/>
      <c r="AM98" s="49">
        <f t="shared" si="53"/>
        <v>27.5</v>
      </c>
      <c r="AN98" s="48">
        <f t="shared" si="51"/>
        <v>33</v>
      </c>
      <c r="AO98" s="47">
        <f t="shared" si="52"/>
        <v>1925</v>
      </c>
      <c r="AP98" s="46">
        <f t="shared" si="54"/>
        <v>2310</v>
      </c>
      <c r="AY98" s="113"/>
      <c r="AZ98" s="45">
        <v>27.5</v>
      </c>
      <c r="BB98" s="464"/>
      <c r="BO98" s="1"/>
      <c r="BP98" s="1"/>
    </row>
    <row r="99" spans="1:68">
      <c r="A99" s="78" t="s">
        <v>1979</v>
      </c>
      <c r="B99" s="77" t="s">
        <v>1873</v>
      </c>
      <c r="C99" s="76" t="s">
        <v>4</v>
      </c>
      <c r="D99" s="76" t="s">
        <v>4</v>
      </c>
      <c r="E99" s="76" t="s">
        <v>4</v>
      </c>
      <c r="F99" s="75" t="s">
        <v>4</v>
      </c>
      <c r="G99" s="74" t="s">
        <v>1989</v>
      </c>
      <c r="H99" s="73" t="s">
        <v>1992</v>
      </c>
      <c r="I99" s="72" t="s">
        <v>1419</v>
      </c>
      <c r="J99" s="70"/>
      <c r="K99" s="69"/>
      <c r="L99" s="69"/>
      <c r="M99" s="68"/>
      <c r="N99" s="67">
        <v>1</v>
      </c>
      <c r="O99" s="287">
        <v>70</v>
      </c>
      <c r="P99" s="283"/>
      <c r="Q99" s="284"/>
      <c r="R99" s="66"/>
      <c r="S99" s="65"/>
      <c r="T99" s="64"/>
      <c r="U99" s="60"/>
      <c r="V99" s="59"/>
      <c r="W99" s="60"/>
      <c r="X99" s="60"/>
      <c r="Y99" s="63"/>
      <c r="Z99" s="62"/>
      <c r="AA99" s="61"/>
      <c r="AB99" s="60"/>
      <c r="AC99" s="59"/>
      <c r="AD99" s="58"/>
      <c r="AE99" s="57"/>
      <c r="AF99" s="56">
        <v>70</v>
      </c>
      <c r="AG99" s="55" t="s">
        <v>101</v>
      </c>
      <c r="AH99" s="54"/>
      <c r="AI99" s="53"/>
      <c r="AJ99" s="52"/>
      <c r="AK99" s="51"/>
      <c r="AL99" s="50"/>
      <c r="AM99" s="49">
        <f>ROUND(AZ99*(1-$AP$13),2)</f>
        <v>27.5</v>
      </c>
      <c r="AN99" s="48">
        <f t="shared" si="51"/>
        <v>33</v>
      </c>
      <c r="AO99" s="47">
        <f t="shared" si="52"/>
        <v>1925</v>
      </c>
      <c r="AP99" s="46">
        <f>ROUND(AO99*1.2,2)</f>
        <v>2310</v>
      </c>
      <c r="AY99" s="113"/>
      <c r="AZ99" s="45">
        <v>27.5</v>
      </c>
      <c r="BB99" s="464"/>
      <c r="BO99" s="1"/>
      <c r="BP99" s="1"/>
    </row>
    <row r="100" spans="1:68">
      <c r="A100" s="78" t="s">
        <v>1979</v>
      </c>
      <c r="B100" s="75" t="s">
        <v>1902</v>
      </c>
      <c r="C100" s="76" t="s">
        <v>4</v>
      </c>
      <c r="D100" s="76" t="s">
        <v>4</v>
      </c>
      <c r="E100" s="76" t="s">
        <v>4</v>
      </c>
      <c r="F100" s="75" t="s">
        <v>4</v>
      </c>
      <c r="G100" s="74" t="s">
        <v>1870</v>
      </c>
      <c r="H100" s="73" t="s">
        <v>1869</v>
      </c>
      <c r="I100" s="72" t="s">
        <v>1419</v>
      </c>
      <c r="J100" s="70"/>
      <c r="K100" s="69"/>
      <c r="L100" s="69"/>
      <c r="M100" s="68"/>
      <c r="N100" s="285">
        <v>1</v>
      </c>
      <c r="O100" s="283"/>
      <c r="P100" s="283">
        <v>40</v>
      </c>
      <c r="Q100" s="284"/>
      <c r="R100" s="66"/>
      <c r="S100" s="65"/>
      <c r="T100" s="64"/>
      <c r="U100" s="60"/>
      <c r="V100" s="59"/>
      <c r="W100" s="60"/>
      <c r="X100" s="60"/>
      <c r="Y100" s="63"/>
      <c r="Z100" s="62"/>
      <c r="AA100" s="61"/>
      <c r="AB100" s="60"/>
      <c r="AC100" s="59"/>
      <c r="AD100" s="58"/>
      <c r="AE100" s="57"/>
      <c r="AF100" s="56">
        <v>1</v>
      </c>
      <c r="AG100" s="55" t="s">
        <v>1419</v>
      </c>
      <c r="AH100" s="54"/>
      <c r="AI100" s="53"/>
      <c r="AJ100" s="52"/>
      <c r="AK100" s="51"/>
      <c r="AL100" s="50"/>
      <c r="AM100" s="49">
        <f>ROUND(AZ100*(1-$AP$13),2)</f>
        <v>190</v>
      </c>
      <c r="AN100" s="48">
        <f t="shared" si="51"/>
        <v>228</v>
      </c>
      <c r="AO100" s="362">
        <f t="shared" ref="AO100:AO102" si="55">ROUND(AM100*N100,2)</f>
        <v>190</v>
      </c>
      <c r="AP100" s="46">
        <f>ROUND(AO100*1.2,2)</f>
        <v>228</v>
      </c>
      <c r="AY100" s="113"/>
      <c r="AZ100" s="45">
        <v>190</v>
      </c>
      <c r="BB100" s="464"/>
      <c r="BO100" s="1"/>
      <c r="BP100" s="1"/>
    </row>
    <row r="101" spans="1:68">
      <c r="A101" s="307" t="s">
        <v>1979</v>
      </c>
      <c r="B101" s="341" t="s">
        <v>1902</v>
      </c>
      <c r="C101" s="309" t="s">
        <v>4</v>
      </c>
      <c r="D101" s="309" t="s">
        <v>4</v>
      </c>
      <c r="E101" s="309" t="s">
        <v>4</v>
      </c>
      <c r="F101" s="308" t="s">
        <v>4</v>
      </c>
      <c r="G101" s="407" t="s">
        <v>1868</v>
      </c>
      <c r="H101" s="408" t="s">
        <v>1867</v>
      </c>
      <c r="I101" s="377" t="s">
        <v>1419</v>
      </c>
      <c r="J101" s="310"/>
      <c r="K101" s="311"/>
      <c r="L101" s="311"/>
      <c r="M101" s="312"/>
      <c r="N101" s="409">
        <v>1</v>
      </c>
      <c r="O101" s="410"/>
      <c r="P101" s="410">
        <v>40</v>
      </c>
      <c r="Q101" s="411"/>
      <c r="R101" s="412"/>
      <c r="S101" s="413"/>
      <c r="T101" s="348"/>
      <c r="U101" s="314"/>
      <c r="V101" s="346"/>
      <c r="W101" s="314"/>
      <c r="X101" s="314"/>
      <c r="Y101" s="414"/>
      <c r="Z101" s="347"/>
      <c r="AA101" s="415"/>
      <c r="AB101" s="314"/>
      <c r="AC101" s="346"/>
      <c r="AD101" s="315"/>
      <c r="AE101" s="352"/>
      <c r="AF101" s="353">
        <v>1</v>
      </c>
      <c r="AG101" s="416" t="s">
        <v>1419</v>
      </c>
      <c r="AH101" s="355"/>
      <c r="AI101" s="356"/>
      <c r="AJ101" s="357"/>
      <c r="AK101" s="358"/>
      <c r="AL101" s="359"/>
      <c r="AM101" s="360">
        <f>ROUND(AZ101*(1-$AP$13),2)</f>
        <v>380</v>
      </c>
      <c r="AN101" s="361">
        <f t="shared" si="51"/>
        <v>456</v>
      </c>
      <c r="AO101" s="362">
        <f t="shared" si="55"/>
        <v>380</v>
      </c>
      <c r="AP101" s="363">
        <f>ROUND(AO101*1.2,2)</f>
        <v>456</v>
      </c>
      <c r="AY101" s="113"/>
      <c r="AZ101" s="45">
        <v>380</v>
      </c>
      <c r="BB101" s="464"/>
      <c r="BO101" s="1"/>
      <c r="BP101" s="1"/>
    </row>
    <row r="102" spans="1:68" ht="15.75" thickBot="1">
      <c r="A102" s="380" t="s">
        <v>1980</v>
      </c>
      <c r="B102" s="483" t="s">
        <v>1866</v>
      </c>
      <c r="C102" s="381" t="s">
        <v>4</v>
      </c>
      <c r="D102" s="381" t="s">
        <v>4</v>
      </c>
      <c r="E102" s="381" t="s">
        <v>4</v>
      </c>
      <c r="F102" s="364" t="s">
        <v>4</v>
      </c>
      <c r="G102" s="382" t="s">
        <v>1865</v>
      </c>
      <c r="H102" s="383" t="s">
        <v>1864</v>
      </c>
      <c r="I102" s="367" t="s">
        <v>1419</v>
      </c>
      <c r="J102" s="384"/>
      <c r="K102" s="385"/>
      <c r="L102" s="385"/>
      <c r="M102" s="386"/>
      <c r="N102" s="387">
        <v>1</v>
      </c>
      <c r="O102" s="388"/>
      <c r="P102" s="388">
        <v>20</v>
      </c>
      <c r="Q102" s="389"/>
      <c r="R102" s="390"/>
      <c r="S102" s="391"/>
      <c r="T102" s="392"/>
      <c r="U102" s="393"/>
      <c r="V102" s="394"/>
      <c r="W102" s="393"/>
      <c r="X102" s="393"/>
      <c r="Y102" s="395"/>
      <c r="Z102" s="396"/>
      <c r="AA102" s="397"/>
      <c r="AB102" s="393"/>
      <c r="AC102" s="394"/>
      <c r="AD102" s="398"/>
      <c r="AE102" s="399"/>
      <c r="AF102" s="400">
        <v>1</v>
      </c>
      <c r="AG102" s="401" t="s">
        <v>1419</v>
      </c>
      <c r="AH102" s="402"/>
      <c r="AI102" s="403"/>
      <c r="AJ102" s="404"/>
      <c r="AK102" s="405"/>
      <c r="AL102" s="406"/>
      <c r="AM102" s="371">
        <f>ROUND(AZ102*(1-$AP$13),2)</f>
        <v>270</v>
      </c>
      <c r="AN102" s="372">
        <f t="shared" si="51"/>
        <v>324</v>
      </c>
      <c r="AO102" s="373">
        <f t="shared" si="55"/>
        <v>270</v>
      </c>
      <c r="AP102" s="374">
        <f>ROUND(AO102*1.2,2)</f>
        <v>324</v>
      </c>
      <c r="AY102" s="113"/>
      <c r="AZ102" s="10">
        <v>270</v>
      </c>
      <c r="BB102" s="464"/>
      <c r="BO102" s="1"/>
      <c r="BP102" s="1"/>
    </row>
    <row r="103" spans="1:68">
      <c r="A103" s="150"/>
      <c r="B103" s="150"/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50"/>
      <c r="U103" s="150"/>
      <c r="V103" s="150"/>
      <c r="W103" s="150"/>
      <c r="X103" s="150"/>
      <c r="Y103" s="150"/>
      <c r="Z103" s="150"/>
      <c r="AA103" s="150"/>
      <c r="AB103" s="150"/>
      <c r="AC103" s="150"/>
      <c r="AD103" s="150"/>
      <c r="AE103" s="150"/>
      <c r="AF103" s="150"/>
      <c r="AG103" s="150"/>
      <c r="AH103" s="150"/>
      <c r="AI103" s="150"/>
      <c r="AJ103" s="150"/>
      <c r="AK103" s="150"/>
      <c r="AL103" s="150"/>
      <c r="AM103" s="150"/>
      <c r="AN103" s="150"/>
      <c r="AO103" s="150"/>
      <c r="AP103" s="150"/>
    </row>
    <row r="104" spans="1:68" s="2" customFormat="1">
      <c r="A104" s="150"/>
      <c r="B104" s="150"/>
      <c r="C104" s="150"/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150"/>
      <c r="AI104" s="150"/>
      <c r="AJ104" s="150"/>
      <c r="AK104" s="150"/>
      <c r="AL104" s="150"/>
      <c r="AM104" s="150"/>
      <c r="AN104" s="150"/>
      <c r="AO104" s="150"/>
      <c r="AP104" s="150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</row>
    <row r="105" spans="1:68" s="2" customFormat="1">
      <c r="A105" s="150"/>
      <c r="B105" s="150"/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  <c r="R105" s="150"/>
      <c r="S105" s="150"/>
      <c r="T105" s="150"/>
      <c r="U105" s="150"/>
      <c r="V105" s="150"/>
      <c r="W105" s="150"/>
      <c r="X105" s="150"/>
      <c r="Y105" s="150"/>
      <c r="Z105" s="150"/>
      <c r="AA105" s="150"/>
      <c r="AB105" s="150"/>
      <c r="AC105" s="150"/>
      <c r="AD105" s="150"/>
      <c r="AE105" s="150"/>
      <c r="AF105" s="150"/>
      <c r="AG105" s="150"/>
      <c r="AH105" s="150"/>
      <c r="AI105" s="150"/>
      <c r="AJ105" s="150"/>
      <c r="AK105" s="150"/>
      <c r="AL105" s="150"/>
      <c r="AM105" s="150"/>
      <c r="AN105" s="150"/>
      <c r="AO105" s="150"/>
      <c r="AP105" s="150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</row>
    <row r="106" spans="1:68" s="2" customFormat="1">
      <c r="A106" s="150"/>
      <c r="B106" s="150"/>
      <c r="C106" s="150"/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  <c r="R106" s="150"/>
      <c r="S106" s="150"/>
      <c r="T106" s="150"/>
      <c r="U106" s="150"/>
      <c r="V106" s="150"/>
      <c r="W106" s="150"/>
      <c r="X106" s="150"/>
      <c r="Y106" s="150"/>
      <c r="Z106" s="150"/>
      <c r="AA106" s="150"/>
      <c r="AB106" s="150"/>
      <c r="AC106" s="150"/>
      <c r="AD106" s="150"/>
      <c r="AE106" s="150"/>
      <c r="AF106" s="150"/>
      <c r="AG106" s="150"/>
      <c r="AH106" s="150"/>
      <c r="AI106" s="150"/>
      <c r="AJ106" s="150"/>
      <c r="AK106" s="150"/>
      <c r="AL106" s="150"/>
      <c r="AM106" s="150"/>
      <c r="AN106" s="150"/>
      <c r="AO106" s="150"/>
      <c r="AP106" s="150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</row>
    <row r="107" spans="1:68" s="2" customFormat="1">
      <c r="A107" s="150"/>
      <c r="B107" s="150"/>
      <c r="C107" s="150"/>
      <c r="D107" s="150"/>
      <c r="E107" s="150"/>
      <c r="F107" s="150"/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  <c r="Q107" s="150"/>
      <c r="R107" s="150"/>
      <c r="S107" s="150"/>
      <c r="T107" s="150"/>
      <c r="U107" s="150"/>
      <c r="V107" s="150"/>
      <c r="W107" s="150"/>
      <c r="X107" s="150"/>
      <c r="Y107" s="150"/>
      <c r="Z107" s="150"/>
      <c r="AA107" s="150"/>
      <c r="AB107" s="150"/>
      <c r="AC107" s="150"/>
      <c r="AD107" s="150"/>
      <c r="AE107" s="150"/>
      <c r="AF107" s="150"/>
      <c r="AG107" s="150"/>
      <c r="AH107" s="150"/>
      <c r="AI107" s="150"/>
      <c r="AJ107" s="150"/>
      <c r="AK107" s="150"/>
      <c r="AL107" s="150"/>
      <c r="AM107" s="150"/>
      <c r="AN107" s="150"/>
      <c r="AO107" s="150"/>
      <c r="AP107" s="150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</row>
    <row r="108" spans="1:68" s="2" customFormat="1">
      <c r="A108" s="150"/>
      <c r="B108" s="150"/>
      <c r="C108" s="150"/>
      <c r="D108" s="150"/>
      <c r="E108" s="150"/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  <c r="R108" s="150"/>
      <c r="S108" s="150"/>
      <c r="T108" s="150"/>
      <c r="U108" s="150"/>
      <c r="V108" s="150"/>
      <c r="W108" s="150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0"/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</row>
    <row r="109" spans="1:68">
      <c r="A109" s="150"/>
      <c r="B109" s="150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  <c r="R109" s="150"/>
      <c r="S109" s="150"/>
      <c r="T109" s="150"/>
      <c r="U109" s="150"/>
      <c r="V109" s="150"/>
      <c r="W109" s="150"/>
      <c r="X109" s="150"/>
      <c r="Y109" s="150"/>
      <c r="Z109" s="150"/>
      <c r="AA109" s="150"/>
      <c r="AB109" s="150"/>
      <c r="AC109" s="150"/>
      <c r="AD109" s="150"/>
      <c r="AE109" s="150"/>
      <c r="AF109" s="150"/>
      <c r="AG109" s="150"/>
      <c r="AH109" s="150"/>
      <c r="AI109" s="150"/>
      <c r="AJ109" s="150"/>
      <c r="AK109" s="150"/>
      <c r="AL109" s="150"/>
      <c r="AM109" s="150"/>
      <c r="AN109" s="150"/>
      <c r="AO109" s="150"/>
      <c r="AP109" s="150"/>
    </row>
    <row r="110" spans="1:68">
      <c r="A110" s="150"/>
      <c r="B110" s="150"/>
      <c r="C110" s="150"/>
      <c r="D110" s="150"/>
      <c r="E110" s="150"/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  <c r="R110" s="150"/>
      <c r="S110" s="150"/>
      <c r="T110" s="150"/>
      <c r="U110" s="150"/>
      <c r="V110" s="150"/>
      <c r="W110" s="150"/>
      <c r="X110" s="150"/>
      <c r="Y110" s="150"/>
      <c r="Z110" s="150"/>
      <c r="AA110" s="150"/>
      <c r="AB110" s="150"/>
      <c r="AC110" s="150"/>
      <c r="AD110" s="150"/>
      <c r="AE110" s="150"/>
      <c r="AF110" s="150"/>
      <c r="AG110" s="150"/>
      <c r="AH110" s="150"/>
      <c r="AI110" s="150"/>
      <c r="AJ110" s="150"/>
      <c r="AK110" s="150"/>
      <c r="AL110" s="150"/>
      <c r="AM110" s="150"/>
      <c r="AN110" s="150"/>
      <c r="AO110" s="150"/>
      <c r="AP110" s="150"/>
    </row>
    <row r="111" spans="1:68">
      <c r="A111" s="150"/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150"/>
      <c r="Y111" s="150"/>
      <c r="Z111" s="150"/>
      <c r="AA111" s="150"/>
      <c r="AB111" s="150"/>
      <c r="AC111" s="150"/>
      <c r="AD111" s="150"/>
      <c r="AE111" s="150"/>
      <c r="AF111" s="150"/>
      <c r="AG111" s="150"/>
      <c r="AH111" s="150"/>
      <c r="AI111" s="150"/>
      <c r="AJ111" s="150"/>
      <c r="AK111" s="150"/>
      <c r="AL111" s="150"/>
      <c r="AM111" s="150"/>
      <c r="AN111" s="150"/>
      <c r="AO111" s="150"/>
      <c r="AP111" s="150"/>
    </row>
    <row r="112" spans="1:68">
      <c r="A112" s="150"/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150"/>
      <c r="Y112" s="150"/>
      <c r="Z112" s="150"/>
      <c r="AA112" s="150"/>
      <c r="AB112" s="150"/>
      <c r="AC112" s="150"/>
      <c r="AD112" s="150"/>
      <c r="AE112" s="150"/>
      <c r="AF112" s="150"/>
      <c r="AG112" s="150"/>
      <c r="AH112" s="150"/>
      <c r="AI112" s="150"/>
      <c r="AJ112" s="150"/>
      <c r="AK112" s="150"/>
      <c r="AL112" s="150"/>
      <c r="AM112" s="150"/>
      <c r="AN112" s="150"/>
      <c r="AO112" s="150"/>
      <c r="AP112" s="150"/>
    </row>
    <row r="113" spans="1:42">
      <c r="A113" s="150"/>
      <c r="B113" s="150"/>
      <c r="C113" s="150"/>
      <c r="D113" s="150"/>
      <c r="E113" s="150"/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  <c r="R113" s="150"/>
      <c r="S113" s="150"/>
      <c r="T113" s="150"/>
      <c r="U113" s="150"/>
      <c r="V113" s="150"/>
      <c r="W113" s="15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</row>
    <row r="114" spans="1:42">
      <c r="A114" s="150"/>
      <c r="B114" s="150"/>
      <c r="C114" s="150"/>
      <c r="D114" s="150"/>
      <c r="E114" s="150"/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  <c r="R114" s="150"/>
      <c r="S114" s="150"/>
      <c r="T114" s="150"/>
      <c r="U114" s="150"/>
      <c r="V114" s="150"/>
      <c r="W114" s="150"/>
      <c r="X114" s="150"/>
      <c r="Y114" s="150"/>
      <c r="Z114" s="150"/>
      <c r="AA114" s="150"/>
      <c r="AB114" s="150"/>
      <c r="AC114" s="150"/>
      <c r="AD114" s="150"/>
      <c r="AE114" s="150"/>
      <c r="AF114" s="150"/>
      <c r="AG114" s="150"/>
      <c r="AH114" s="150"/>
      <c r="AI114" s="150"/>
      <c r="AJ114" s="150"/>
      <c r="AK114" s="150"/>
      <c r="AL114" s="150"/>
      <c r="AM114" s="150"/>
      <c r="AN114" s="150"/>
      <c r="AO114" s="150"/>
      <c r="AP114" s="150"/>
    </row>
    <row r="115" spans="1:42">
      <c r="A115" s="150"/>
      <c r="B115" s="150"/>
      <c r="C115" s="150"/>
      <c r="D115" s="150"/>
      <c r="E115" s="150"/>
      <c r="F115" s="150"/>
      <c r="G115" s="150"/>
      <c r="H115" s="150"/>
      <c r="I115" s="150"/>
      <c r="J115" s="150"/>
      <c r="K115" s="150"/>
      <c r="L115" s="150"/>
      <c r="M115" s="150"/>
      <c r="N115" s="150"/>
      <c r="O115" s="150"/>
      <c r="P115" s="150"/>
      <c r="Q115" s="150"/>
      <c r="R115" s="150"/>
      <c r="S115" s="150"/>
      <c r="T115" s="150"/>
      <c r="U115" s="150"/>
      <c r="V115" s="150"/>
      <c r="W115" s="150"/>
      <c r="X115" s="150"/>
      <c r="Y115" s="150"/>
      <c r="Z115" s="150"/>
      <c r="AA115" s="150"/>
      <c r="AB115" s="150"/>
      <c r="AC115" s="150"/>
      <c r="AD115" s="150"/>
      <c r="AE115" s="150"/>
      <c r="AF115" s="150"/>
      <c r="AG115" s="150"/>
      <c r="AH115" s="150"/>
      <c r="AI115" s="150"/>
      <c r="AJ115" s="150"/>
      <c r="AK115" s="150"/>
      <c r="AL115" s="150"/>
      <c r="AM115" s="150"/>
      <c r="AN115" s="150"/>
      <c r="AO115" s="150"/>
      <c r="AP115" s="150"/>
    </row>
    <row r="116" spans="1:42">
      <c r="A116" s="150"/>
      <c r="B116" s="150"/>
      <c r="C116" s="150"/>
      <c r="D116" s="150"/>
      <c r="E116" s="150"/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  <c r="R116" s="150"/>
      <c r="S116" s="150"/>
      <c r="T116" s="150"/>
      <c r="U116" s="150"/>
      <c r="V116" s="150"/>
      <c r="W116" s="150"/>
      <c r="X116" s="150"/>
      <c r="Y116" s="150"/>
      <c r="Z116" s="150"/>
      <c r="AA116" s="150"/>
      <c r="AB116" s="150"/>
      <c r="AC116" s="150"/>
      <c r="AD116" s="150"/>
      <c r="AE116" s="150"/>
      <c r="AF116" s="150"/>
      <c r="AG116" s="150"/>
      <c r="AH116" s="150"/>
      <c r="AI116" s="150"/>
      <c r="AJ116" s="150"/>
      <c r="AK116" s="150"/>
      <c r="AL116" s="150"/>
      <c r="AM116" s="150"/>
      <c r="AN116" s="150"/>
      <c r="AO116" s="150"/>
      <c r="AP116" s="150"/>
    </row>
    <row r="117" spans="1:42">
      <c r="A117" s="150"/>
      <c r="B117" s="150"/>
      <c r="C117" s="150"/>
      <c r="D117" s="150"/>
      <c r="E117" s="150"/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  <c r="R117" s="150"/>
      <c r="S117" s="150"/>
      <c r="T117" s="150"/>
      <c r="U117" s="150"/>
      <c r="V117" s="150"/>
      <c r="W117" s="150"/>
      <c r="X117" s="150"/>
      <c r="Y117" s="150"/>
      <c r="Z117" s="150"/>
      <c r="AA117" s="150"/>
      <c r="AB117" s="150"/>
      <c r="AC117" s="150"/>
      <c r="AD117" s="150"/>
      <c r="AE117" s="150"/>
      <c r="AF117" s="150"/>
      <c r="AG117" s="150"/>
      <c r="AH117" s="150"/>
      <c r="AI117" s="150"/>
      <c r="AJ117" s="150"/>
      <c r="AK117" s="150"/>
      <c r="AL117" s="150"/>
      <c r="AM117" s="150"/>
      <c r="AN117" s="150"/>
      <c r="AO117" s="150"/>
      <c r="AP117" s="150"/>
    </row>
    <row r="118" spans="1:42">
      <c r="A118" s="150"/>
      <c r="B118" s="150"/>
      <c r="C118" s="150"/>
      <c r="D118" s="150"/>
      <c r="E118" s="150"/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  <c r="R118" s="150"/>
      <c r="S118" s="150"/>
      <c r="T118" s="150"/>
      <c r="U118" s="150"/>
      <c r="V118" s="150"/>
      <c r="W118" s="150"/>
      <c r="X118" s="150"/>
      <c r="Y118" s="150"/>
      <c r="Z118" s="150"/>
      <c r="AA118" s="150"/>
      <c r="AB118" s="150"/>
      <c r="AC118" s="150"/>
      <c r="AD118" s="150"/>
      <c r="AE118" s="150"/>
      <c r="AF118" s="150"/>
      <c r="AG118" s="150"/>
      <c r="AH118" s="150"/>
      <c r="AI118" s="150"/>
      <c r="AJ118" s="150"/>
      <c r="AK118" s="150"/>
      <c r="AL118" s="150"/>
      <c r="AM118" s="150"/>
      <c r="AN118" s="150"/>
      <c r="AO118" s="150"/>
      <c r="AP118" s="150"/>
    </row>
    <row r="119" spans="1:42">
      <c r="A119" s="150"/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  <c r="R119" s="150"/>
      <c r="S119" s="150"/>
      <c r="T119" s="150"/>
      <c r="U119" s="150"/>
      <c r="V119" s="150"/>
      <c r="W119" s="150"/>
      <c r="X119" s="150"/>
      <c r="Y119" s="150"/>
      <c r="Z119" s="150"/>
      <c r="AA119" s="150"/>
      <c r="AB119" s="150"/>
      <c r="AC119" s="150"/>
      <c r="AD119" s="150"/>
      <c r="AE119" s="150"/>
      <c r="AF119" s="150"/>
      <c r="AG119" s="150"/>
      <c r="AH119" s="150"/>
      <c r="AI119" s="150"/>
      <c r="AJ119" s="150"/>
      <c r="AK119" s="150"/>
      <c r="AL119" s="150"/>
      <c r="AM119" s="150"/>
      <c r="AN119" s="150"/>
      <c r="AO119" s="150"/>
      <c r="AP119" s="150"/>
    </row>
    <row r="120" spans="1:42">
      <c r="A120" s="150"/>
      <c r="B120" s="150"/>
      <c r="C120" s="150"/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  <c r="R120" s="150"/>
      <c r="S120" s="150"/>
      <c r="T120" s="150"/>
      <c r="U120" s="150"/>
      <c r="V120" s="150"/>
      <c r="W120" s="150"/>
      <c r="X120" s="150"/>
      <c r="Y120" s="150"/>
      <c r="Z120" s="150"/>
      <c r="AA120" s="150"/>
      <c r="AB120" s="150"/>
      <c r="AC120" s="150"/>
      <c r="AD120" s="150"/>
      <c r="AE120" s="150"/>
      <c r="AF120" s="150"/>
      <c r="AG120" s="150"/>
      <c r="AH120" s="150"/>
      <c r="AI120" s="150"/>
      <c r="AJ120" s="150"/>
      <c r="AK120" s="150"/>
      <c r="AL120" s="150"/>
      <c r="AM120" s="150"/>
      <c r="AN120" s="150"/>
      <c r="AO120" s="150"/>
      <c r="AP120" s="150"/>
    </row>
    <row r="121" spans="1:42">
      <c r="A121" s="150"/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150"/>
      <c r="Y121" s="150"/>
      <c r="Z121" s="150"/>
      <c r="AA121" s="150"/>
      <c r="AB121" s="150"/>
      <c r="AC121" s="150"/>
      <c r="AD121" s="150"/>
      <c r="AE121" s="150"/>
      <c r="AF121" s="150"/>
      <c r="AG121" s="150"/>
      <c r="AH121" s="150"/>
      <c r="AI121" s="150"/>
      <c r="AJ121" s="150"/>
      <c r="AK121" s="150"/>
      <c r="AL121" s="150"/>
      <c r="AM121" s="150"/>
      <c r="AN121" s="150"/>
      <c r="AO121" s="150"/>
      <c r="AP121" s="150"/>
    </row>
    <row r="122" spans="1:42">
      <c r="A122" s="150"/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150"/>
      <c r="Y122" s="150"/>
      <c r="Z122" s="150"/>
      <c r="AA122" s="150"/>
      <c r="AB122" s="150"/>
      <c r="AC122" s="150"/>
      <c r="AD122" s="150"/>
      <c r="AE122" s="150"/>
      <c r="AF122" s="150"/>
      <c r="AG122" s="150"/>
      <c r="AH122" s="150"/>
      <c r="AI122" s="150"/>
      <c r="AJ122" s="150"/>
      <c r="AK122" s="150"/>
      <c r="AL122" s="150"/>
      <c r="AM122" s="150"/>
      <c r="AN122" s="150"/>
      <c r="AO122" s="150"/>
      <c r="AP122" s="150"/>
    </row>
    <row r="123" spans="1:42">
      <c r="A123" s="150"/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  <c r="R123" s="150"/>
      <c r="S123" s="150"/>
      <c r="T123" s="150"/>
      <c r="U123" s="150"/>
      <c r="V123" s="150"/>
      <c r="W123" s="150"/>
      <c r="X123" s="150"/>
      <c r="Y123" s="150"/>
      <c r="Z123" s="150"/>
      <c r="AA123" s="150"/>
      <c r="AB123" s="150"/>
      <c r="AC123" s="150"/>
      <c r="AD123" s="150"/>
      <c r="AE123" s="150"/>
      <c r="AF123" s="150"/>
      <c r="AG123" s="150"/>
      <c r="AH123" s="150"/>
      <c r="AI123" s="150"/>
      <c r="AJ123" s="150"/>
      <c r="AK123" s="150"/>
      <c r="AL123" s="150"/>
      <c r="AM123" s="150"/>
      <c r="AN123" s="150"/>
      <c r="AO123" s="150"/>
      <c r="AP123" s="150"/>
    </row>
    <row r="124" spans="1:42">
      <c r="A124" s="150"/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  <c r="R124" s="150"/>
      <c r="S124" s="150"/>
      <c r="T124" s="150"/>
      <c r="U124" s="150"/>
      <c r="V124" s="150"/>
      <c r="W124" s="150"/>
      <c r="X124" s="150"/>
      <c r="Y124" s="150"/>
      <c r="Z124" s="150"/>
      <c r="AA124" s="150"/>
      <c r="AB124" s="150"/>
      <c r="AC124" s="150"/>
      <c r="AD124" s="150"/>
      <c r="AE124" s="150"/>
      <c r="AF124" s="150"/>
      <c r="AG124" s="150"/>
      <c r="AH124" s="150"/>
      <c r="AI124" s="150"/>
      <c r="AJ124" s="150"/>
      <c r="AK124" s="150"/>
      <c r="AL124" s="150"/>
      <c r="AM124" s="150"/>
      <c r="AN124" s="150"/>
      <c r="AO124" s="150"/>
      <c r="AP124" s="150"/>
    </row>
    <row r="125" spans="1:42">
      <c r="A125" s="150"/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  <c r="R125" s="150"/>
      <c r="S125" s="150"/>
      <c r="T125" s="150"/>
      <c r="U125" s="150"/>
      <c r="V125" s="150"/>
      <c r="W125" s="150"/>
      <c r="X125" s="150"/>
      <c r="Y125" s="150"/>
      <c r="Z125" s="150"/>
      <c r="AA125" s="150"/>
      <c r="AB125" s="150"/>
      <c r="AC125" s="150"/>
      <c r="AD125" s="150"/>
      <c r="AE125" s="150"/>
      <c r="AF125" s="150"/>
      <c r="AG125" s="150"/>
      <c r="AH125" s="150"/>
      <c r="AI125" s="150"/>
      <c r="AJ125" s="150"/>
      <c r="AK125" s="150"/>
      <c r="AL125" s="150"/>
      <c r="AM125" s="150"/>
      <c r="AN125" s="150"/>
      <c r="AO125" s="150"/>
      <c r="AP125" s="150"/>
    </row>
  </sheetData>
  <autoFilter ref="A16:AP68"/>
  <mergeCells count="15">
    <mergeCell ref="AM85:AP85"/>
    <mergeCell ref="A1:AP1"/>
    <mergeCell ref="A2:AP2"/>
    <mergeCell ref="A4:AP4"/>
    <mergeCell ref="J15:M15"/>
    <mergeCell ref="N15:Q15"/>
    <mergeCell ref="R15:Y15"/>
    <mergeCell ref="Z15:AD15"/>
    <mergeCell ref="AE15:AJ15"/>
    <mergeCell ref="AM15:AP15"/>
    <mergeCell ref="J85:M85"/>
    <mergeCell ref="N85:Q85"/>
    <mergeCell ref="R85:Y85"/>
    <mergeCell ref="Z85:AD85"/>
    <mergeCell ref="AE85:AJ85"/>
  </mergeCells>
  <conditionalFormatting sqref="G121:G1048576 G7:G13 G15:G44 G46:G62 G65 G68:G84">
    <cfRule type="duplicateValues" dxfId="46" priority="12"/>
  </conditionalFormatting>
  <conditionalFormatting sqref="G85:G86">
    <cfRule type="duplicateValues" dxfId="45" priority="8"/>
  </conditionalFormatting>
  <conditionalFormatting sqref="G87:G92 G94:G102">
    <cfRule type="duplicateValues" dxfId="44" priority="15"/>
  </conditionalFormatting>
  <conditionalFormatting sqref="G45">
    <cfRule type="duplicateValues" dxfId="43" priority="6"/>
  </conditionalFormatting>
  <conditionalFormatting sqref="G93">
    <cfRule type="duplicateValues" dxfId="42" priority="5"/>
  </conditionalFormatting>
  <conditionalFormatting sqref="G64">
    <cfRule type="duplicateValues" dxfId="41" priority="4"/>
  </conditionalFormatting>
  <conditionalFormatting sqref="G63">
    <cfRule type="duplicateValues" dxfId="40" priority="3"/>
  </conditionalFormatting>
  <conditionalFormatting sqref="G66:G67">
    <cfRule type="duplicateValues" dxfId="39" priority="1"/>
  </conditionalFormatting>
  <pageMargins left="0.25" right="0.25" top="0.75" bottom="0.75" header="0.3" footer="0.3"/>
  <pageSetup paperSize="9" scale="39" fitToHeight="0" orientation="landscape" r:id="rId1"/>
  <rowBreaks count="1" manualBreakCount="1">
    <brk id="83" max="41" man="1"/>
  </rowBreaks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C504"/>
  <sheetViews>
    <sheetView view="pageBreakPreview" zoomScale="70" zoomScaleNormal="70" zoomScaleSheetLayoutView="70" workbookViewId="0">
      <pane xSplit="7" ySplit="18" topLeftCell="H19" activePane="bottomRight" state="frozen"/>
      <selection activeCell="G507" sqref="G507"/>
      <selection pane="topRight" activeCell="G507" sqref="G507"/>
      <selection pane="bottomLeft" activeCell="G507" sqref="G507"/>
      <selection pane="bottomRight" activeCell="A3" sqref="A3"/>
    </sheetView>
  </sheetViews>
  <sheetFormatPr defaultRowHeight="15" outlineLevelCol="1"/>
  <cols>
    <col min="1" max="1" width="51.28515625" style="1" customWidth="1"/>
    <col min="2" max="2" width="34.28515625" style="1" customWidth="1"/>
    <col min="3" max="3" width="12.28515625" style="1" customWidth="1"/>
    <col min="4" max="5" width="10.5703125" style="1" hidden="1" customWidth="1" outlineLevel="1"/>
    <col min="6" max="6" width="20.85546875" style="1" customWidth="1" collapsed="1"/>
    <col min="7" max="7" width="12.28515625" style="1" customWidth="1"/>
    <col min="8" max="8" width="91.5703125" style="1" customWidth="1"/>
    <col min="9" max="9" width="14.85546875" style="7" customWidth="1"/>
    <col min="10" max="13" width="7.5703125" style="1" hidden="1" customWidth="1" outlineLevel="1"/>
    <col min="14" max="14" width="11.28515625" style="1" customWidth="1" collapsed="1"/>
    <col min="15" max="15" width="12.28515625" style="2" customWidth="1"/>
    <col min="16" max="16" width="12.28515625" style="5" customWidth="1"/>
    <col min="17" max="17" width="12.28515625" style="2" customWidth="1"/>
    <col min="18" max="18" width="15.5703125" style="6" hidden="1" customWidth="1" outlineLevel="1"/>
    <col min="19" max="19" width="8.85546875" style="6" hidden="1" customWidth="1" outlineLevel="1"/>
    <col min="20" max="20" width="15.5703125" style="6" hidden="1" customWidth="1" outlineLevel="1"/>
    <col min="21" max="21" width="12.28515625" style="2" hidden="1" customWidth="1" outlineLevel="1"/>
    <col min="22" max="22" width="17" style="5" hidden="1" customWidth="1" outlineLevel="1"/>
    <col min="23" max="23" width="11.5703125" style="2" hidden="1" customWidth="1" outlineLevel="1"/>
    <col min="24" max="24" width="15" style="2" hidden="1" customWidth="1" outlineLevel="1"/>
    <col min="25" max="25" width="13.140625" style="4" hidden="1" customWidth="1" outlineLevel="1"/>
    <col min="26" max="26" width="13" style="6" hidden="1" customWidth="1" outlineLevel="1"/>
    <col min="27" max="27" width="15.5703125" style="6" hidden="1" customWidth="1" outlineLevel="1"/>
    <col min="28" max="28" width="15.5703125" style="2" hidden="1" customWidth="1" outlineLevel="1"/>
    <col min="29" max="29" width="15.5703125" style="5" hidden="1" customWidth="1" outlineLevel="1"/>
    <col min="30" max="30" width="15.5703125" style="2" hidden="1" customWidth="1" outlineLevel="1"/>
    <col min="31" max="31" width="10" style="1" customWidth="1" collapsed="1"/>
    <col min="32" max="32" width="10.28515625" style="4" customWidth="1"/>
    <col min="33" max="33" width="9.85546875" style="4" customWidth="1"/>
    <col min="34" max="34" width="11.28515625" style="4" hidden="1" customWidth="1" outlineLevel="1"/>
    <col min="35" max="35" width="11.7109375" style="5" hidden="1" customWidth="1" outlineLevel="1"/>
    <col min="36" max="36" width="11.28515625" style="4" hidden="1" customWidth="1" outlineLevel="1"/>
    <col min="37" max="38" width="19.7109375" style="3" hidden="1" customWidth="1" outlineLevel="1"/>
    <col min="39" max="39" width="15.42578125" style="2" customWidth="1" collapsed="1"/>
    <col min="40" max="42" width="15.42578125" style="2" customWidth="1"/>
    <col min="43" max="50" width="9.140625" style="1"/>
    <col min="52" max="53" width="12.42578125" style="1" hidden="1" customWidth="1"/>
    <col min="54" max="16384" width="9.140625" style="1"/>
  </cols>
  <sheetData>
    <row r="1" spans="1:42" ht="23.25">
      <c r="A1" s="496" t="s">
        <v>1418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  <c r="N1" s="496"/>
      <c r="O1" s="496"/>
      <c r="P1" s="496"/>
      <c r="Q1" s="496"/>
      <c r="R1" s="496"/>
      <c r="S1" s="496"/>
      <c r="T1" s="496"/>
      <c r="U1" s="496"/>
      <c r="V1" s="496"/>
      <c r="W1" s="496"/>
      <c r="X1" s="496"/>
      <c r="Y1" s="496"/>
      <c r="Z1" s="496"/>
      <c r="AA1" s="496"/>
      <c r="AB1" s="496"/>
      <c r="AC1" s="496"/>
      <c r="AD1" s="496"/>
      <c r="AE1" s="496"/>
      <c r="AF1" s="496"/>
      <c r="AG1" s="496"/>
      <c r="AH1" s="496"/>
      <c r="AI1" s="496"/>
      <c r="AJ1" s="496"/>
      <c r="AK1" s="496"/>
      <c r="AL1" s="496"/>
      <c r="AM1" s="496"/>
      <c r="AN1" s="496"/>
      <c r="AO1" s="496"/>
      <c r="AP1" s="496"/>
    </row>
    <row r="2" spans="1:42" ht="23.25">
      <c r="A2" s="496" t="s">
        <v>1417</v>
      </c>
      <c r="B2" s="496"/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  <c r="P2" s="496"/>
      <c r="Q2" s="496"/>
      <c r="R2" s="496"/>
      <c r="S2" s="496"/>
      <c r="T2" s="496"/>
      <c r="U2" s="496"/>
      <c r="V2" s="496"/>
      <c r="W2" s="496"/>
      <c r="X2" s="496"/>
      <c r="Y2" s="496"/>
      <c r="Z2" s="496"/>
      <c r="AA2" s="496"/>
      <c r="AB2" s="496"/>
      <c r="AC2" s="496"/>
      <c r="AD2" s="496"/>
      <c r="AE2" s="496"/>
      <c r="AF2" s="496"/>
      <c r="AG2" s="496"/>
      <c r="AH2" s="496"/>
      <c r="AI2" s="496"/>
      <c r="AJ2" s="496"/>
      <c r="AK2" s="496"/>
      <c r="AL2" s="496"/>
      <c r="AM2" s="496"/>
      <c r="AN2" s="496"/>
      <c r="AO2" s="496"/>
      <c r="AP2" s="496"/>
    </row>
    <row r="3" spans="1:42" ht="12.75" customHeight="1">
      <c r="A3" s="146"/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K3" s="146"/>
      <c r="AL3" s="146"/>
      <c r="AM3" s="146"/>
      <c r="AN3" s="146"/>
      <c r="AO3" s="146"/>
      <c r="AP3" s="146"/>
    </row>
    <row r="4" spans="1:42" ht="18.75">
      <c r="A4" s="492" t="str">
        <f>Оглавление!A4</f>
        <v xml:space="preserve"> от 1 июня 2019 года</v>
      </c>
      <c r="B4" s="492"/>
      <c r="C4" s="492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492"/>
      <c r="P4" s="492"/>
      <c r="Q4" s="492"/>
      <c r="R4" s="492"/>
      <c r="S4" s="492"/>
      <c r="T4" s="492"/>
      <c r="U4" s="492"/>
      <c r="V4" s="492"/>
      <c r="W4" s="492"/>
      <c r="X4" s="492"/>
      <c r="Y4" s="492"/>
      <c r="Z4" s="492"/>
      <c r="AA4" s="492"/>
      <c r="AB4" s="492"/>
      <c r="AC4" s="492"/>
      <c r="AD4" s="492"/>
      <c r="AE4" s="492"/>
      <c r="AF4" s="492"/>
      <c r="AG4" s="492"/>
      <c r="AH4" s="492"/>
      <c r="AI4" s="492"/>
      <c r="AJ4" s="492"/>
      <c r="AK4" s="492"/>
      <c r="AL4" s="492"/>
      <c r="AM4" s="492"/>
      <c r="AN4" s="492"/>
      <c r="AO4" s="492"/>
      <c r="AP4" s="492"/>
    </row>
    <row r="5" spans="1:42" ht="12.75" customHeight="1">
      <c r="A5" s="146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51"/>
      <c r="S5" s="151"/>
      <c r="T5" s="151"/>
      <c r="U5" s="146"/>
      <c r="V5" s="149"/>
      <c r="W5" s="146"/>
      <c r="X5" s="146"/>
      <c r="Y5" s="148"/>
      <c r="Z5" s="151"/>
      <c r="AA5" s="151"/>
      <c r="AB5" s="146"/>
      <c r="AC5" s="149"/>
      <c r="AD5" s="146"/>
      <c r="AE5" s="150"/>
      <c r="AF5" s="148"/>
      <c r="AG5" s="148"/>
      <c r="AH5" s="148"/>
      <c r="AI5" s="149"/>
      <c r="AJ5" s="148"/>
      <c r="AK5" s="147"/>
      <c r="AL5" s="147"/>
      <c r="AM5" s="146"/>
      <c r="AN5" s="146"/>
      <c r="AO5" s="146"/>
      <c r="AP5" s="146"/>
    </row>
    <row r="6" spans="1:42">
      <c r="A6" s="146"/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51"/>
      <c r="S6" s="151"/>
      <c r="T6" s="151"/>
      <c r="U6" s="146"/>
      <c r="V6" s="149"/>
      <c r="W6" s="146"/>
      <c r="X6" s="146"/>
      <c r="Y6" s="148"/>
      <c r="Z6" s="151"/>
      <c r="AA6" s="151"/>
      <c r="AB6" s="146"/>
      <c r="AC6" s="149"/>
      <c r="AD6" s="146"/>
      <c r="AE6" s="150"/>
      <c r="AF6" s="148"/>
      <c r="AG6" s="148"/>
      <c r="AH6" s="148"/>
      <c r="AI6" s="149"/>
      <c r="AJ6" s="148"/>
      <c r="AK6" s="147"/>
      <c r="AL6" s="147"/>
      <c r="AM6" s="146"/>
      <c r="AN6" s="146"/>
      <c r="AO6" s="146"/>
      <c r="AP6" s="146"/>
    </row>
    <row r="7" spans="1:42" ht="15.75" thickBot="1">
      <c r="A7" s="145" t="s">
        <v>1416</v>
      </c>
      <c r="B7" s="150"/>
      <c r="C7" s="150"/>
      <c r="D7" s="150"/>
      <c r="E7" s="150"/>
      <c r="F7" s="150"/>
      <c r="G7" s="150"/>
      <c r="H7" s="152"/>
      <c r="I7" s="152"/>
      <c r="J7" s="150"/>
      <c r="K7" s="150"/>
      <c r="L7" s="150"/>
      <c r="M7" s="150"/>
      <c r="N7" s="150"/>
      <c r="O7" s="146"/>
      <c r="P7" s="149"/>
      <c r="Q7" s="146"/>
      <c r="R7" s="151"/>
      <c r="S7" s="151"/>
      <c r="T7" s="151"/>
      <c r="U7" s="146"/>
      <c r="V7" s="149"/>
      <c r="W7" s="146"/>
      <c r="X7" s="146"/>
      <c r="Y7" s="148"/>
      <c r="Z7" s="151"/>
      <c r="AA7" s="151"/>
      <c r="AB7" s="146"/>
      <c r="AC7" s="149"/>
      <c r="AD7" s="146"/>
      <c r="AE7" s="150"/>
      <c r="AF7" s="148"/>
      <c r="AG7" s="148"/>
      <c r="AH7" s="148"/>
      <c r="AI7" s="149"/>
      <c r="AJ7" s="148"/>
      <c r="AK7" s="147"/>
      <c r="AL7" s="147"/>
      <c r="AM7" s="146"/>
      <c r="AN7" s="146"/>
      <c r="AO7" s="146"/>
      <c r="AP7" s="146"/>
    </row>
    <row r="8" spans="1:42" ht="15.75" thickBot="1">
      <c r="A8" s="152" t="s">
        <v>1415</v>
      </c>
      <c r="B8" s="150"/>
      <c r="C8" s="150"/>
      <c r="D8" s="150"/>
      <c r="E8" s="150"/>
      <c r="F8" s="150"/>
      <c r="G8" s="150"/>
      <c r="H8" s="152"/>
      <c r="I8" s="152"/>
      <c r="J8" s="150"/>
      <c r="K8" s="150"/>
      <c r="L8" s="150"/>
      <c r="M8" s="150"/>
      <c r="N8" s="150"/>
      <c r="O8" s="146"/>
      <c r="P8" s="149"/>
      <c r="Q8" s="146"/>
      <c r="R8" s="151"/>
      <c r="S8" s="151"/>
      <c r="T8" s="151"/>
      <c r="U8" s="146"/>
      <c r="V8" s="149"/>
      <c r="W8" s="146"/>
      <c r="X8" s="146"/>
      <c r="Y8" s="148"/>
      <c r="Z8" s="151"/>
      <c r="AA8" s="151"/>
      <c r="AB8" s="146"/>
      <c r="AC8" s="149"/>
      <c r="AD8" s="146"/>
      <c r="AE8" s="150"/>
      <c r="AF8" s="148"/>
      <c r="AG8" s="148"/>
      <c r="AH8" s="148"/>
      <c r="AI8" s="149"/>
      <c r="AJ8" s="148"/>
      <c r="AK8" s="147"/>
      <c r="AL8" s="147"/>
      <c r="AM8" s="146"/>
      <c r="AN8" s="146"/>
      <c r="AO8" s="146"/>
      <c r="AP8" s="211" t="s">
        <v>1414</v>
      </c>
    </row>
    <row r="9" spans="1:42">
      <c r="A9" s="152" t="s">
        <v>1413</v>
      </c>
      <c r="B9" s="150"/>
      <c r="C9" s="150"/>
      <c r="D9" s="150"/>
      <c r="E9" s="150"/>
      <c r="F9" s="150"/>
      <c r="G9" s="150"/>
      <c r="H9" s="152"/>
      <c r="I9" s="152"/>
      <c r="J9" s="150"/>
      <c r="K9" s="150"/>
      <c r="L9" s="150"/>
      <c r="M9" s="150"/>
      <c r="N9" s="150"/>
      <c r="O9" s="146"/>
      <c r="P9" s="149"/>
      <c r="Q9" s="146"/>
      <c r="R9" s="151"/>
      <c r="S9" s="151"/>
      <c r="T9" s="151"/>
      <c r="U9" s="146"/>
      <c r="V9" s="149"/>
      <c r="W9" s="146"/>
      <c r="X9" s="146"/>
      <c r="Y9" s="148"/>
      <c r="Z9" s="151"/>
      <c r="AA9" s="151"/>
      <c r="AB9" s="146"/>
      <c r="AC9" s="149"/>
      <c r="AD9" s="146"/>
      <c r="AE9" s="150"/>
      <c r="AF9" s="148"/>
      <c r="AG9" s="148"/>
      <c r="AH9" s="148"/>
      <c r="AI9" s="149"/>
      <c r="AJ9" s="148"/>
      <c r="AK9" s="147"/>
      <c r="AL9" s="147"/>
      <c r="AM9" s="146"/>
      <c r="AN9" s="146"/>
      <c r="AO9" s="208" t="s">
        <v>1978</v>
      </c>
      <c r="AP9" s="210">
        <v>0</v>
      </c>
    </row>
    <row r="10" spans="1:42">
      <c r="A10" s="152" t="s">
        <v>1412</v>
      </c>
      <c r="B10" s="150"/>
      <c r="C10" s="150"/>
      <c r="D10" s="150"/>
      <c r="E10" s="150"/>
      <c r="F10" s="150"/>
      <c r="G10" s="150"/>
      <c r="H10" s="152"/>
      <c r="I10" s="152"/>
      <c r="J10" s="150"/>
      <c r="K10" s="150"/>
      <c r="L10" s="150"/>
      <c r="M10" s="150"/>
      <c r="N10" s="150"/>
      <c r="O10" s="146"/>
      <c r="P10" s="149"/>
      <c r="Q10" s="146"/>
      <c r="R10" s="151"/>
      <c r="S10" s="151"/>
      <c r="T10" s="151"/>
      <c r="U10" s="146"/>
      <c r="V10" s="149"/>
      <c r="W10" s="146"/>
      <c r="X10" s="146"/>
      <c r="Y10" s="148"/>
      <c r="Z10" s="151"/>
      <c r="AA10" s="151"/>
      <c r="AB10" s="146"/>
      <c r="AC10" s="149"/>
      <c r="AD10" s="146"/>
      <c r="AE10" s="150"/>
      <c r="AF10" s="148"/>
      <c r="AG10" s="148"/>
      <c r="AH10" s="148"/>
      <c r="AI10" s="149"/>
      <c r="AJ10" s="148"/>
      <c r="AK10" s="147"/>
      <c r="AL10" s="147"/>
      <c r="AM10" s="146"/>
      <c r="AN10" s="146"/>
      <c r="AO10" s="208" t="s">
        <v>894</v>
      </c>
      <c r="AP10" s="209">
        <v>0</v>
      </c>
    </row>
    <row r="11" spans="1:42">
      <c r="A11" s="152" t="s">
        <v>1896</v>
      </c>
      <c r="B11" s="150"/>
      <c r="C11" s="150"/>
      <c r="D11" s="150"/>
      <c r="E11" s="150"/>
      <c r="F11" s="150"/>
      <c r="G11" s="150"/>
      <c r="H11" s="152"/>
      <c r="I11" s="152"/>
      <c r="J11" s="150"/>
      <c r="K11" s="150"/>
      <c r="L11" s="150"/>
      <c r="M11" s="150"/>
      <c r="N11" s="150"/>
      <c r="O11" s="146"/>
      <c r="P11" s="149"/>
      <c r="Q11" s="146"/>
      <c r="R11" s="151"/>
      <c r="S11" s="151"/>
      <c r="T11" s="151"/>
      <c r="U11" s="146"/>
      <c r="V11" s="149"/>
      <c r="W11" s="146"/>
      <c r="X11" s="146"/>
      <c r="Y11" s="148"/>
      <c r="Z11" s="151"/>
      <c r="AA11" s="151"/>
      <c r="AB11" s="146"/>
      <c r="AC11" s="149"/>
      <c r="AD11" s="146"/>
      <c r="AE11" s="150"/>
      <c r="AF11" s="148"/>
      <c r="AG11" s="148"/>
      <c r="AH11" s="148"/>
      <c r="AI11" s="149"/>
      <c r="AJ11" s="148"/>
      <c r="AK11" s="147"/>
      <c r="AL11" s="147"/>
      <c r="AM11" s="146"/>
      <c r="AN11" s="146"/>
      <c r="AO11" s="208" t="s">
        <v>546</v>
      </c>
      <c r="AP11" s="209">
        <v>0</v>
      </c>
    </row>
    <row r="12" spans="1:42">
      <c r="A12" s="152" t="s">
        <v>1897</v>
      </c>
      <c r="B12" s="150"/>
      <c r="C12" s="150"/>
      <c r="D12" s="150"/>
      <c r="E12" s="150"/>
      <c r="F12" s="150"/>
      <c r="G12" s="150"/>
      <c r="H12" s="152"/>
      <c r="I12" s="152"/>
      <c r="J12" s="150"/>
      <c r="K12" s="150"/>
      <c r="L12" s="150"/>
      <c r="M12" s="150"/>
      <c r="N12" s="150"/>
      <c r="O12" s="146"/>
      <c r="P12" s="149"/>
      <c r="Q12" s="146"/>
      <c r="R12" s="151"/>
      <c r="S12" s="151"/>
      <c r="T12" s="151"/>
      <c r="U12" s="146"/>
      <c r="V12" s="149"/>
      <c r="W12" s="146"/>
      <c r="X12" s="146"/>
      <c r="Y12" s="148"/>
      <c r="Z12" s="151"/>
      <c r="AA12" s="151"/>
      <c r="AB12" s="146"/>
      <c r="AC12" s="149"/>
      <c r="AD12" s="146"/>
      <c r="AE12" s="150"/>
      <c r="AF12" s="148"/>
      <c r="AG12" s="148"/>
      <c r="AH12" s="148"/>
      <c r="AI12" s="149"/>
      <c r="AJ12" s="148"/>
      <c r="AK12" s="147"/>
      <c r="AL12" s="147"/>
      <c r="AM12" s="146"/>
      <c r="AN12" s="146"/>
      <c r="AO12" s="208" t="s">
        <v>247</v>
      </c>
      <c r="AP12" s="209">
        <v>0</v>
      </c>
    </row>
    <row r="13" spans="1:42">
      <c r="A13" s="152" t="s">
        <v>1411</v>
      </c>
      <c r="B13" s="150"/>
      <c r="C13" s="150"/>
      <c r="D13" s="150"/>
      <c r="E13" s="150"/>
      <c r="F13" s="150"/>
      <c r="G13" s="150"/>
      <c r="H13" s="152"/>
      <c r="I13" s="152"/>
      <c r="J13" s="150"/>
      <c r="K13" s="150"/>
      <c r="L13" s="150"/>
      <c r="M13" s="150"/>
      <c r="N13" s="150"/>
      <c r="O13" s="146"/>
      <c r="P13" s="149"/>
      <c r="Q13" s="146"/>
      <c r="R13" s="151"/>
      <c r="S13" s="151"/>
      <c r="T13" s="151"/>
      <c r="U13" s="146"/>
      <c r="V13" s="149"/>
      <c r="W13" s="146"/>
      <c r="X13" s="146"/>
      <c r="Y13" s="148"/>
      <c r="Z13" s="151"/>
      <c r="AA13" s="151"/>
      <c r="AB13" s="146"/>
      <c r="AC13" s="149"/>
      <c r="AD13" s="146"/>
      <c r="AE13" s="150"/>
      <c r="AF13" s="148"/>
      <c r="AG13" s="148"/>
      <c r="AH13" s="148"/>
      <c r="AI13" s="149"/>
      <c r="AJ13" s="148"/>
      <c r="AK13" s="147"/>
      <c r="AL13" s="147"/>
      <c r="AM13" s="146"/>
      <c r="AN13" s="146"/>
      <c r="AO13" s="208" t="s">
        <v>148</v>
      </c>
      <c r="AP13" s="209">
        <v>0</v>
      </c>
    </row>
    <row r="14" spans="1:42" ht="15.75" thickBot="1">
      <c r="A14" s="152" t="s">
        <v>1958</v>
      </c>
      <c r="B14" s="152"/>
      <c r="C14" s="150"/>
      <c r="D14" s="150"/>
      <c r="E14" s="150"/>
      <c r="F14" s="150"/>
      <c r="G14" s="150"/>
      <c r="H14" s="150"/>
      <c r="I14" s="152"/>
      <c r="J14" s="150"/>
      <c r="K14" s="150"/>
      <c r="L14" s="150"/>
      <c r="M14" s="150"/>
      <c r="N14" s="150"/>
      <c r="O14" s="146"/>
      <c r="P14" s="149"/>
      <c r="Q14" s="146"/>
      <c r="R14" s="151"/>
      <c r="S14" s="151"/>
      <c r="T14" s="151"/>
      <c r="U14" s="146"/>
      <c r="V14" s="149"/>
      <c r="W14" s="146"/>
      <c r="X14" s="146"/>
      <c r="Y14" s="148"/>
      <c r="Z14" s="151"/>
      <c r="AA14" s="151"/>
      <c r="AB14" s="146"/>
      <c r="AC14" s="149"/>
      <c r="AD14" s="146"/>
      <c r="AE14" s="150"/>
      <c r="AF14" s="148"/>
      <c r="AG14" s="148"/>
      <c r="AH14" s="148"/>
      <c r="AI14" s="149"/>
      <c r="AJ14" s="148"/>
      <c r="AK14" s="147"/>
      <c r="AL14" s="147"/>
      <c r="AM14" s="150"/>
      <c r="AN14" s="150"/>
      <c r="AO14" s="208" t="s">
        <v>10</v>
      </c>
      <c r="AP14" s="207">
        <v>0</v>
      </c>
    </row>
    <row r="15" spans="1:42">
      <c r="A15" s="152" t="s">
        <v>1410</v>
      </c>
      <c r="B15" s="152"/>
      <c r="C15" s="150"/>
      <c r="D15" s="150"/>
      <c r="E15" s="150"/>
      <c r="F15" s="150"/>
      <c r="G15" s="150"/>
      <c r="H15" s="150"/>
      <c r="I15" s="152"/>
      <c r="J15" s="150"/>
      <c r="K15" s="150"/>
      <c r="L15" s="150"/>
      <c r="M15" s="150"/>
      <c r="N15" s="150"/>
      <c r="O15" s="146"/>
      <c r="P15" s="149"/>
      <c r="Q15" s="146"/>
      <c r="R15" s="151"/>
      <c r="S15" s="151"/>
      <c r="T15" s="151"/>
      <c r="U15" s="146"/>
      <c r="V15" s="149"/>
      <c r="W15" s="146"/>
      <c r="X15" s="146"/>
      <c r="Y15" s="148"/>
      <c r="Z15" s="151"/>
      <c r="AA15" s="151"/>
      <c r="AB15" s="146"/>
      <c r="AC15" s="149"/>
      <c r="AD15" s="146"/>
      <c r="AE15" s="150"/>
      <c r="AF15" s="148"/>
      <c r="AG15" s="148"/>
      <c r="AH15" s="148"/>
      <c r="AI15" s="149"/>
      <c r="AJ15" s="148"/>
      <c r="AK15" s="147"/>
      <c r="AL15" s="147"/>
      <c r="AM15" s="150"/>
      <c r="AN15" s="150"/>
      <c r="AO15" s="150"/>
      <c r="AP15" s="150"/>
    </row>
    <row r="16" spans="1:42" ht="15.75" thickBot="1">
      <c r="A16" s="152"/>
      <c r="B16" s="150"/>
      <c r="C16" s="150"/>
      <c r="D16" s="150"/>
      <c r="E16" s="150"/>
      <c r="F16" s="150"/>
      <c r="G16" s="150"/>
      <c r="H16" s="150"/>
      <c r="I16" s="150"/>
      <c r="J16" s="150"/>
      <c r="K16" s="150"/>
      <c r="L16" s="150"/>
      <c r="M16" s="150"/>
      <c r="N16" s="150"/>
      <c r="O16" s="150"/>
      <c r="P16" s="150"/>
      <c r="Q16" s="150"/>
      <c r="R16" s="150"/>
      <c r="S16" s="150"/>
      <c r="T16" s="150"/>
      <c r="U16" s="150"/>
      <c r="V16" s="150"/>
      <c r="W16" s="150"/>
      <c r="X16" s="150"/>
      <c r="Y16" s="150"/>
      <c r="Z16" s="151"/>
      <c r="AA16" s="151"/>
      <c r="AB16" s="151"/>
      <c r="AC16" s="151"/>
      <c r="AD16" s="151"/>
      <c r="AE16" s="151"/>
      <c r="AF16" s="151"/>
      <c r="AG16" s="151"/>
      <c r="AH16" s="151"/>
      <c r="AI16" s="151"/>
      <c r="AJ16" s="151"/>
      <c r="AK16" s="151"/>
      <c r="AL16" s="151"/>
      <c r="AM16" s="151"/>
      <c r="AN16" s="151"/>
      <c r="AO16" s="151"/>
      <c r="AP16" s="151"/>
    </row>
    <row r="17" spans="1:55" s="113" customFormat="1" ht="15.75" thickBot="1">
      <c r="A17" s="143"/>
      <c r="B17" s="143"/>
      <c r="C17" s="143"/>
      <c r="D17" s="143"/>
      <c r="E17" s="143"/>
      <c r="F17" s="143"/>
      <c r="G17" s="143"/>
      <c r="H17" s="143"/>
      <c r="I17" s="145"/>
      <c r="J17" s="497" t="s">
        <v>141</v>
      </c>
      <c r="K17" s="498"/>
      <c r="L17" s="498"/>
      <c r="M17" s="499"/>
      <c r="N17" s="500" t="s">
        <v>140</v>
      </c>
      <c r="O17" s="501"/>
      <c r="P17" s="501"/>
      <c r="Q17" s="502"/>
      <c r="R17" s="503" t="s">
        <v>139</v>
      </c>
      <c r="S17" s="504"/>
      <c r="T17" s="504"/>
      <c r="U17" s="504"/>
      <c r="V17" s="504"/>
      <c r="W17" s="504"/>
      <c r="X17" s="504"/>
      <c r="Y17" s="505"/>
      <c r="Z17" s="506" t="s">
        <v>1409</v>
      </c>
      <c r="AA17" s="507"/>
      <c r="AB17" s="507"/>
      <c r="AC17" s="507"/>
      <c r="AD17" s="508"/>
      <c r="AE17" s="509" t="s">
        <v>137</v>
      </c>
      <c r="AF17" s="510"/>
      <c r="AG17" s="510"/>
      <c r="AH17" s="510"/>
      <c r="AI17" s="510"/>
      <c r="AJ17" s="511"/>
      <c r="AK17" s="144"/>
      <c r="AL17" s="144"/>
      <c r="AM17" s="493" t="s">
        <v>2056</v>
      </c>
      <c r="AN17" s="494"/>
      <c r="AO17" s="494"/>
      <c r="AP17" s="495"/>
    </row>
    <row r="18" spans="1:55" s="113" customFormat="1" ht="30.75" thickBot="1">
      <c r="A18" s="142" t="s">
        <v>136</v>
      </c>
      <c r="B18" s="141" t="s">
        <v>135</v>
      </c>
      <c r="C18" s="141" t="s">
        <v>133</v>
      </c>
      <c r="D18" s="141" t="s">
        <v>132</v>
      </c>
      <c r="E18" s="141" t="s">
        <v>131</v>
      </c>
      <c r="F18" s="141" t="s">
        <v>130</v>
      </c>
      <c r="G18" s="141" t="s">
        <v>129</v>
      </c>
      <c r="H18" s="141" t="s">
        <v>128</v>
      </c>
      <c r="I18" s="140" t="s">
        <v>127</v>
      </c>
      <c r="J18" s="138" t="s">
        <v>125</v>
      </c>
      <c r="K18" s="137" t="s">
        <v>124</v>
      </c>
      <c r="L18" s="137" t="s">
        <v>123</v>
      </c>
      <c r="M18" s="136" t="s">
        <v>122</v>
      </c>
      <c r="N18" s="135" t="s">
        <v>121</v>
      </c>
      <c r="O18" s="127" t="s">
        <v>120</v>
      </c>
      <c r="P18" s="126" t="s">
        <v>119</v>
      </c>
      <c r="Q18" s="125" t="s">
        <v>118</v>
      </c>
      <c r="R18" s="134" t="s">
        <v>117</v>
      </c>
      <c r="S18" s="133" t="s">
        <v>116</v>
      </c>
      <c r="T18" s="133" t="s">
        <v>115</v>
      </c>
      <c r="U18" s="131" t="s">
        <v>114</v>
      </c>
      <c r="V18" s="132" t="s">
        <v>113</v>
      </c>
      <c r="W18" s="131" t="s">
        <v>112</v>
      </c>
      <c r="X18" s="131" t="s">
        <v>111</v>
      </c>
      <c r="Y18" s="130" t="s">
        <v>110</v>
      </c>
      <c r="Z18" s="129" t="s">
        <v>109</v>
      </c>
      <c r="AA18" s="128" t="s">
        <v>108</v>
      </c>
      <c r="AB18" s="127" t="s">
        <v>107</v>
      </c>
      <c r="AC18" s="126" t="s">
        <v>106</v>
      </c>
      <c r="AD18" s="125" t="s">
        <v>105</v>
      </c>
      <c r="AE18" s="124" t="s">
        <v>104</v>
      </c>
      <c r="AF18" s="123" t="s">
        <v>103</v>
      </c>
      <c r="AG18" s="123" t="s">
        <v>102</v>
      </c>
      <c r="AH18" s="123" t="s">
        <v>101</v>
      </c>
      <c r="AI18" s="122" t="s">
        <v>100</v>
      </c>
      <c r="AJ18" s="121" t="s">
        <v>99</v>
      </c>
      <c r="AK18" s="120" t="s">
        <v>98</v>
      </c>
      <c r="AL18" s="119" t="s">
        <v>97</v>
      </c>
      <c r="AM18" s="118" t="s">
        <v>1408</v>
      </c>
      <c r="AN18" s="117" t="s">
        <v>1407</v>
      </c>
      <c r="AO18" s="116" t="s">
        <v>1405</v>
      </c>
      <c r="AP18" s="115" t="s">
        <v>1406</v>
      </c>
      <c r="AZ18" s="453" t="s">
        <v>126</v>
      </c>
      <c r="BA18" s="454" t="s">
        <v>1405</v>
      </c>
    </row>
    <row r="19" spans="1:55">
      <c r="A19" s="112" t="s">
        <v>1976</v>
      </c>
      <c r="B19" s="110" t="s">
        <v>1363</v>
      </c>
      <c r="C19" s="206">
        <v>50</v>
      </c>
      <c r="D19" s="111">
        <v>1000</v>
      </c>
      <c r="E19" s="111">
        <v>600</v>
      </c>
      <c r="F19" s="110" t="str">
        <f t="shared" ref="F19:F94" si="0">D19&amp;"x"&amp;E19&amp;"x"&amp;C19</f>
        <v>1000x600x50</v>
      </c>
      <c r="G19" s="205" t="s">
        <v>1404</v>
      </c>
      <c r="H19" s="204" t="s">
        <v>1403</v>
      </c>
      <c r="I19" s="203" t="s">
        <v>2</v>
      </c>
      <c r="J19" s="105" t="s">
        <v>5</v>
      </c>
      <c r="K19" s="104" t="s">
        <v>5</v>
      </c>
      <c r="L19" s="104" t="s">
        <v>5</v>
      </c>
      <c r="M19" s="103" t="s">
        <v>5</v>
      </c>
      <c r="N19" s="102">
        <v>10</v>
      </c>
      <c r="O19" s="95">
        <f t="shared" ref="O19:O94" si="1">N19*D19*E19/1000000</f>
        <v>6</v>
      </c>
      <c r="P19" s="94">
        <f t="shared" ref="P19:P94" si="2">O19*C19/1000</f>
        <v>0.3</v>
      </c>
      <c r="Q19" s="93">
        <f t="shared" ref="Q19:Q82" si="3">P19*AZ19</f>
        <v>11.1</v>
      </c>
      <c r="R19" s="174"/>
      <c r="S19" s="99"/>
      <c r="T19" s="173"/>
      <c r="U19" s="171"/>
      <c r="V19" s="172"/>
      <c r="W19" s="171"/>
      <c r="X19" s="171"/>
      <c r="Y19" s="170"/>
      <c r="Z19" s="97">
        <v>286</v>
      </c>
      <c r="AA19" s="96" t="s">
        <v>4</v>
      </c>
      <c r="AB19" s="95">
        <f t="shared" ref="AB19:AB94" si="4">IF($AA19="--",$Z19*O19,$AA19*U19)</f>
        <v>1716</v>
      </c>
      <c r="AC19" s="94">
        <f t="shared" ref="AC19:AC94" si="5">IF($AA19="--",$Z19*P19,$AA19*V19)</f>
        <v>85.8</v>
      </c>
      <c r="AD19" s="93">
        <f t="shared" ref="AD19:AD94" si="6">IF($AA19="--",$Z19*Q19,$AA19*W19)</f>
        <v>3174.6</v>
      </c>
      <c r="AE19" s="92" t="s">
        <v>3</v>
      </c>
      <c r="AF19" s="91">
        <v>1</v>
      </c>
      <c r="AG19" s="90" t="s">
        <v>2</v>
      </c>
      <c r="AH19" s="89">
        <f t="shared" ref="AH19:AH28" si="7">IF(AG19="пач.",AF19*O19,AF19*U19)</f>
        <v>6</v>
      </c>
      <c r="AI19" s="88">
        <f t="shared" ref="AI19:AI28" si="8">IF(AG19="пач.",AF19*P19,AF19*V19)</f>
        <v>0.3</v>
      </c>
      <c r="AJ19" s="87">
        <f t="shared" ref="AJ19:AJ28" si="9">IF(AG19="пач.",AF19*Q19,AF19*W19)</f>
        <v>11.1</v>
      </c>
      <c r="AK19" s="86" t="s">
        <v>1399</v>
      </c>
      <c r="AL19" s="85"/>
      <c r="AM19" s="84">
        <f t="shared" ref="AM19:AM82" si="10">ROUND(AO19*C19/1000,2)</f>
        <v>137.5</v>
      </c>
      <c r="AN19" s="83">
        <f t="shared" ref="AN19:AN77" si="11">ROUND(AM19*1.2,2)</f>
        <v>165</v>
      </c>
      <c r="AO19" s="82">
        <f t="shared" ref="AO19:AO46" si="12">ROUND(BA19*(1-$AP$9),2)</f>
        <v>2750</v>
      </c>
      <c r="AP19" s="81">
        <f t="shared" ref="AP19:AP77" si="13">ROUND(AO19*1.2,2)</f>
        <v>3300</v>
      </c>
      <c r="AZ19" s="106">
        <v>37</v>
      </c>
      <c r="BA19" s="80">
        <v>2750</v>
      </c>
      <c r="BC19" s="464"/>
    </row>
    <row r="20" spans="1:55">
      <c r="A20" s="78" t="s">
        <v>1976</v>
      </c>
      <c r="B20" s="77" t="s">
        <v>1363</v>
      </c>
      <c r="C20" s="79">
        <v>50</v>
      </c>
      <c r="D20" s="79">
        <v>1000</v>
      </c>
      <c r="E20" s="79">
        <v>600</v>
      </c>
      <c r="F20" s="77" t="str">
        <f t="shared" si="0"/>
        <v>1000x600x50</v>
      </c>
      <c r="G20" s="184" t="s">
        <v>1402</v>
      </c>
      <c r="H20" s="183" t="s">
        <v>2031</v>
      </c>
      <c r="I20" s="182" t="s">
        <v>117</v>
      </c>
      <c r="J20" s="70" t="s">
        <v>5</v>
      </c>
      <c r="K20" s="69"/>
      <c r="L20" s="69"/>
      <c r="M20" s="68" t="s">
        <v>5</v>
      </c>
      <c r="N20" s="67">
        <v>10</v>
      </c>
      <c r="O20" s="60">
        <f t="shared" si="1"/>
        <v>6</v>
      </c>
      <c r="P20" s="59">
        <f t="shared" si="2"/>
        <v>0.3</v>
      </c>
      <c r="Q20" s="58">
        <f t="shared" si="3"/>
        <v>11.1</v>
      </c>
      <c r="R20" s="62">
        <v>20</v>
      </c>
      <c r="S20" s="64">
        <v>4</v>
      </c>
      <c r="T20" s="180">
        <f>R20*N20</f>
        <v>200</v>
      </c>
      <c r="U20" s="60">
        <f>O20*R20</f>
        <v>120</v>
      </c>
      <c r="V20" s="59">
        <f>P20*R20</f>
        <v>6</v>
      </c>
      <c r="W20" s="60">
        <f>AZ20*V20</f>
        <v>222</v>
      </c>
      <c r="X20" s="60" t="s">
        <v>280</v>
      </c>
      <c r="Y20" s="185">
        <f>R20/S20*N20*C20+140</f>
        <v>2640</v>
      </c>
      <c r="Z20" s="161">
        <v>260</v>
      </c>
      <c r="AA20" s="64">
        <v>13</v>
      </c>
      <c r="AB20" s="60">
        <f t="shared" si="4"/>
        <v>1560</v>
      </c>
      <c r="AC20" s="59">
        <f t="shared" si="5"/>
        <v>78</v>
      </c>
      <c r="AD20" s="58">
        <f t="shared" si="6"/>
        <v>2886</v>
      </c>
      <c r="AE20" s="57" t="s">
        <v>3</v>
      </c>
      <c r="AF20" s="56">
        <v>1</v>
      </c>
      <c r="AG20" s="177" t="s">
        <v>150</v>
      </c>
      <c r="AH20" s="54">
        <f t="shared" si="7"/>
        <v>120</v>
      </c>
      <c r="AI20" s="53">
        <f t="shared" si="8"/>
        <v>6</v>
      </c>
      <c r="AJ20" s="52">
        <f t="shared" si="9"/>
        <v>222</v>
      </c>
      <c r="AK20" s="51" t="s">
        <v>1399</v>
      </c>
      <c r="AL20" s="50" t="s">
        <v>1398</v>
      </c>
      <c r="AM20" s="49">
        <f t="shared" si="10"/>
        <v>137.5</v>
      </c>
      <c r="AN20" s="48">
        <f t="shared" si="11"/>
        <v>165</v>
      </c>
      <c r="AO20" s="47">
        <f t="shared" si="12"/>
        <v>2750</v>
      </c>
      <c r="AP20" s="46">
        <f t="shared" si="13"/>
        <v>3300</v>
      </c>
      <c r="AZ20" s="71">
        <v>37</v>
      </c>
      <c r="BA20" s="45">
        <v>2750</v>
      </c>
      <c r="BC20" s="464"/>
    </row>
    <row r="21" spans="1:55">
      <c r="A21" s="78" t="s">
        <v>1976</v>
      </c>
      <c r="B21" s="77" t="s">
        <v>1363</v>
      </c>
      <c r="C21" s="79">
        <v>50</v>
      </c>
      <c r="D21" s="79">
        <v>1000</v>
      </c>
      <c r="E21" s="79">
        <v>600</v>
      </c>
      <c r="F21" s="77" t="str">
        <f t="shared" si="0"/>
        <v>1000x600x50</v>
      </c>
      <c r="G21" s="184" t="s">
        <v>1401</v>
      </c>
      <c r="H21" s="183" t="s">
        <v>1400</v>
      </c>
      <c r="I21" s="182" t="s">
        <v>117</v>
      </c>
      <c r="J21" s="70"/>
      <c r="K21" s="69" t="s">
        <v>5</v>
      </c>
      <c r="L21" s="69"/>
      <c r="M21" s="68"/>
      <c r="N21" s="67">
        <v>10</v>
      </c>
      <c r="O21" s="60">
        <f t="shared" si="1"/>
        <v>6</v>
      </c>
      <c r="P21" s="59">
        <f t="shared" si="2"/>
        <v>0.3</v>
      </c>
      <c r="Q21" s="58">
        <f t="shared" si="3"/>
        <v>11.1</v>
      </c>
      <c r="R21" s="62">
        <v>20</v>
      </c>
      <c r="S21" s="64">
        <v>4</v>
      </c>
      <c r="T21" s="180">
        <f>R21*N21</f>
        <v>200</v>
      </c>
      <c r="U21" s="60">
        <f>O21*R21</f>
        <v>120</v>
      </c>
      <c r="V21" s="59">
        <f>P21*R21</f>
        <v>6</v>
      </c>
      <c r="W21" s="60">
        <f>AZ21*V21</f>
        <v>222</v>
      </c>
      <c r="X21" s="60" t="s">
        <v>280</v>
      </c>
      <c r="Y21" s="185">
        <f>R21/S21*N21*C21+140</f>
        <v>2640</v>
      </c>
      <c r="Z21" s="161">
        <v>260</v>
      </c>
      <c r="AA21" s="64">
        <v>13</v>
      </c>
      <c r="AB21" s="60">
        <f t="shared" si="4"/>
        <v>1560</v>
      </c>
      <c r="AC21" s="59">
        <f t="shared" si="5"/>
        <v>78</v>
      </c>
      <c r="AD21" s="58">
        <f t="shared" si="6"/>
        <v>2886</v>
      </c>
      <c r="AE21" s="57" t="s">
        <v>3</v>
      </c>
      <c r="AF21" s="56">
        <v>1</v>
      </c>
      <c r="AG21" s="177" t="s">
        <v>150</v>
      </c>
      <c r="AH21" s="54">
        <f t="shared" si="7"/>
        <v>120</v>
      </c>
      <c r="AI21" s="53">
        <f t="shared" si="8"/>
        <v>6</v>
      </c>
      <c r="AJ21" s="52">
        <f t="shared" si="9"/>
        <v>222</v>
      </c>
      <c r="AK21" s="51" t="s">
        <v>1399</v>
      </c>
      <c r="AL21" s="50" t="s">
        <v>1398</v>
      </c>
      <c r="AM21" s="49">
        <f t="shared" si="10"/>
        <v>137.5</v>
      </c>
      <c r="AN21" s="48">
        <f t="shared" si="11"/>
        <v>165</v>
      </c>
      <c r="AO21" s="47">
        <f t="shared" si="12"/>
        <v>2750</v>
      </c>
      <c r="AP21" s="46">
        <f t="shared" si="13"/>
        <v>3300</v>
      </c>
      <c r="AZ21" s="71">
        <v>37</v>
      </c>
      <c r="BA21" s="45">
        <v>2750</v>
      </c>
      <c r="BC21" s="464"/>
    </row>
    <row r="22" spans="1:55">
      <c r="A22" s="78" t="s">
        <v>1976</v>
      </c>
      <c r="B22" s="77" t="s">
        <v>1363</v>
      </c>
      <c r="C22" s="190">
        <v>50</v>
      </c>
      <c r="D22" s="79">
        <v>1000</v>
      </c>
      <c r="E22" s="79">
        <v>600</v>
      </c>
      <c r="F22" s="77" t="str">
        <f t="shared" si="0"/>
        <v>1000x600x50</v>
      </c>
      <c r="G22" s="184" t="s">
        <v>1397</v>
      </c>
      <c r="H22" s="183" t="s">
        <v>1396</v>
      </c>
      <c r="I22" s="182" t="s">
        <v>2</v>
      </c>
      <c r="J22" s="70" t="s">
        <v>5</v>
      </c>
      <c r="K22" s="69"/>
      <c r="L22" s="69"/>
      <c r="M22" s="68"/>
      <c r="N22" s="67">
        <v>8</v>
      </c>
      <c r="O22" s="60">
        <f t="shared" si="1"/>
        <v>4.8</v>
      </c>
      <c r="P22" s="59">
        <f t="shared" si="2"/>
        <v>0.24</v>
      </c>
      <c r="Q22" s="58">
        <f t="shared" si="3"/>
        <v>8.879999999999999</v>
      </c>
      <c r="R22" s="168"/>
      <c r="S22" s="64"/>
      <c r="T22" s="167"/>
      <c r="U22" s="165"/>
      <c r="V22" s="166"/>
      <c r="W22" s="165"/>
      <c r="X22" s="165"/>
      <c r="Y22" s="164"/>
      <c r="Z22" s="62">
        <v>338</v>
      </c>
      <c r="AA22" s="61" t="s">
        <v>4</v>
      </c>
      <c r="AB22" s="60">
        <f t="shared" si="4"/>
        <v>1622.3999999999999</v>
      </c>
      <c r="AC22" s="59">
        <f t="shared" si="5"/>
        <v>81.11999999999999</v>
      </c>
      <c r="AD22" s="58">
        <f t="shared" si="6"/>
        <v>3001.4399999999996</v>
      </c>
      <c r="AE22" s="57" t="s">
        <v>3</v>
      </c>
      <c r="AF22" s="56">
        <v>1</v>
      </c>
      <c r="AG22" s="55" t="s">
        <v>2</v>
      </c>
      <c r="AH22" s="54">
        <f t="shared" si="7"/>
        <v>4.8</v>
      </c>
      <c r="AI22" s="53">
        <f t="shared" si="8"/>
        <v>0.24</v>
      </c>
      <c r="AJ22" s="52">
        <f t="shared" si="9"/>
        <v>8.879999999999999</v>
      </c>
      <c r="AK22" s="51" t="s">
        <v>1393</v>
      </c>
      <c r="AL22" s="50"/>
      <c r="AM22" s="49">
        <f t="shared" si="10"/>
        <v>137.5</v>
      </c>
      <c r="AN22" s="48">
        <f t="shared" si="11"/>
        <v>165</v>
      </c>
      <c r="AO22" s="47">
        <f t="shared" si="12"/>
        <v>2750</v>
      </c>
      <c r="AP22" s="46">
        <f t="shared" si="13"/>
        <v>3300</v>
      </c>
      <c r="AZ22" s="71">
        <v>37</v>
      </c>
      <c r="BA22" s="45">
        <v>2750</v>
      </c>
      <c r="BC22" s="464"/>
    </row>
    <row r="23" spans="1:55">
      <c r="A23" s="78" t="s">
        <v>1976</v>
      </c>
      <c r="B23" s="77" t="s">
        <v>1363</v>
      </c>
      <c r="C23" s="79">
        <v>50</v>
      </c>
      <c r="D23" s="79">
        <v>1000</v>
      </c>
      <c r="E23" s="79">
        <v>600</v>
      </c>
      <c r="F23" s="77" t="str">
        <f t="shared" si="0"/>
        <v>1000x600x50</v>
      </c>
      <c r="G23" s="184" t="s">
        <v>1395</v>
      </c>
      <c r="H23" s="183" t="s">
        <v>1394</v>
      </c>
      <c r="I23" s="182" t="s">
        <v>117</v>
      </c>
      <c r="J23" s="70" t="s">
        <v>5</v>
      </c>
      <c r="K23" s="69"/>
      <c r="L23" s="69"/>
      <c r="M23" s="68"/>
      <c r="N23" s="67">
        <v>8</v>
      </c>
      <c r="O23" s="60">
        <f t="shared" si="1"/>
        <v>4.8</v>
      </c>
      <c r="P23" s="59">
        <f t="shared" si="2"/>
        <v>0.24</v>
      </c>
      <c r="Q23" s="58">
        <f t="shared" si="3"/>
        <v>8.879999999999999</v>
      </c>
      <c r="R23" s="62">
        <v>24</v>
      </c>
      <c r="S23" s="64">
        <v>4</v>
      </c>
      <c r="T23" s="180">
        <f>R23*N23</f>
        <v>192</v>
      </c>
      <c r="U23" s="60">
        <f>O23*R23</f>
        <v>115.19999999999999</v>
      </c>
      <c r="V23" s="59">
        <f>P23*R23</f>
        <v>5.76</v>
      </c>
      <c r="W23" s="60">
        <f>AZ23*V23</f>
        <v>213.12</v>
      </c>
      <c r="X23" s="60" t="s">
        <v>280</v>
      </c>
      <c r="Y23" s="179">
        <f>R23/S23*N23*C23+140</f>
        <v>2540</v>
      </c>
      <c r="Z23" s="161">
        <v>312</v>
      </c>
      <c r="AA23" s="64">
        <v>13</v>
      </c>
      <c r="AB23" s="60">
        <f t="shared" si="4"/>
        <v>1497.6</v>
      </c>
      <c r="AC23" s="59">
        <f t="shared" si="5"/>
        <v>74.88</v>
      </c>
      <c r="AD23" s="58">
        <f t="shared" si="6"/>
        <v>2770.56</v>
      </c>
      <c r="AE23" s="57" t="s">
        <v>3</v>
      </c>
      <c r="AF23" s="56">
        <v>1</v>
      </c>
      <c r="AG23" s="177" t="s">
        <v>150</v>
      </c>
      <c r="AH23" s="54">
        <f t="shared" si="7"/>
        <v>115.19999999999999</v>
      </c>
      <c r="AI23" s="53">
        <f t="shared" si="8"/>
        <v>5.76</v>
      </c>
      <c r="AJ23" s="52">
        <f t="shared" si="9"/>
        <v>213.12</v>
      </c>
      <c r="AK23" s="51" t="s">
        <v>1393</v>
      </c>
      <c r="AL23" s="50" t="s">
        <v>1392</v>
      </c>
      <c r="AM23" s="49">
        <f t="shared" si="10"/>
        <v>137.5</v>
      </c>
      <c r="AN23" s="48">
        <f t="shared" si="11"/>
        <v>165</v>
      </c>
      <c r="AO23" s="47">
        <f t="shared" si="12"/>
        <v>2750</v>
      </c>
      <c r="AP23" s="46">
        <f t="shared" si="13"/>
        <v>3300</v>
      </c>
      <c r="AZ23" s="71">
        <v>37</v>
      </c>
      <c r="BA23" s="45">
        <v>2750</v>
      </c>
      <c r="BC23" s="464"/>
    </row>
    <row r="24" spans="1:55">
      <c r="A24" s="78" t="s">
        <v>1976</v>
      </c>
      <c r="B24" s="77" t="s">
        <v>1363</v>
      </c>
      <c r="C24" s="191">
        <v>70</v>
      </c>
      <c r="D24" s="79">
        <v>1000</v>
      </c>
      <c r="E24" s="79">
        <v>600</v>
      </c>
      <c r="F24" s="75" t="str">
        <f t="shared" si="0"/>
        <v>1000x600x70</v>
      </c>
      <c r="G24" s="184" t="s">
        <v>1391</v>
      </c>
      <c r="H24" s="183" t="s">
        <v>1390</v>
      </c>
      <c r="I24" s="182" t="s">
        <v>2</v>
      </c>
      <c r="J24" s="70" t="s">
        <v>5</v>
      </c>
      <c r="K24" s="69" t="s">
        <v>5</v>
      </c>
      <c r="L24" s="69" t="s">
        <v>5</v>
      </c>
      <c r="M24" s="68"/>
      <c r="N24" s="67">
        <v>8</v>
      </c>
      <c r="O24" s="60">
        <f t="shared" si="1"/>
        <v>4.8</v>
      </c>
      <c r="P24" s="59">
        <f t="shared" si="2"/>
        <v>0.33600000000000002</v>
      </c>
      <c r="Q24" s="58">
        <f t="shared" si="3"/>
        <v>12.432</v>
      </c>
      <c r="R24" s="168"/>
      <c r="S24" s="64"/>
      <c r="T24" s="167"/>
      <c r="U24" s="165"/>
      <c r="V24" s="166"/>
      <c r="W24" s="165"/>
      <c r="X24" s="165"/>
      <c r="Y24" s="164"/>
      <c r="Z24" s="62">
        <v>248</v>
      </c>
      <c r="AA24" s="61" t="s">
        <v>4</v>
      </c>
      <c r="AB24" s="60">
        <f t="shared" si="4"/>
        <v>1190.3999999999999</v>
      </c>
      <c r="AC24" s="59">
        <f t="shared" si="5"/>
        <v>83.328000000000003</v>
      </c>
      <c r="AD24" s="58">
        <f t="shared" si="6"/>
        <v>3083.136</v>
      </c>
      <c r="AE24" s="160" t="s">
        <v>143</v>
      </c>
      <c r="AF24" s="56">
        <v>724</v>
      </c>
      <c r="AG24" s="55" t="s">
        <v>2</v>
      </c>
      <c r="AH24" s="54">
        <f t="shared" si="7"/>
        <v>3475.2</v>
      </c>
      <c r="AI24" s="53">
        <f t="shared" si="8"/>
        <v>243.26400000000001</v>
      </c>
      <c r="AJ24" s="52">
        <f t="shared" si="9"/>
        <v>9000.768</v>
      </c>
      <c r="AK24" s="51" t="s">
        <v>1389</v>
      </c>
      <c r="AL24" s="50"/>
      <c r="AM24" s="49">
        <f t="shared" si="10"/>
        <v>198.1</v>
      </c>
      <c r="AN24" s="48">
        <f t="shared" si="11"/>
        <v>237.72</v>
      </c>
      <c r="AO24" s="47">
        <f t="shared" si="12"/>
        <v>2830</v>
      </c>
      <c r="AP24" s="46">
        <f t="shared" si="13"/>
        <v>3396</v>
      </c>
      <c r="AZ24" s="71">
        <v>37</v>
      </c>
      <c r="BA24" s="45">
        <v>2830</v>
      </c>
      <c r="BC24" s="464"/>
    </row>
    <row r="25" spans="1:55">
      <c r="A25" s="78" t="s">
        <v>1976</v>
      </c>
      <c r="B25" s="77" t="s">
        <v>1363</v>
      </c>
      <c r="C25" s="191">
        <v>80</v>
      </c>
      <c r="D25" s="79">
        <v>1000</v>
      </c>
      <c r="E25" s="79">
        <v>600</v>
      </c>
      <c r="F25" s="75" t="str">
        <f t="shared" si="0"/>
        <v>1000x600x80</v>
      </c>
      <c r="G25" s="184" t="s">
        <v>1388</v>
      </c>
      <c r="H25" s="183" t="s">
        <v>1387</v>
      </c>
      <c r="I25" s="182" t="s">
        <v>2</v>
      </c>
      <c r="J25" s="70" t="s">
        <v>5</v>
      </c>
      <c r="K25" s="69" t="s">
        <v>5</v>
      </c>
      <c r="L25" s="69" t="s">
        <v>5</v>
      </c>
      <c r="M25" s="68" t="s">
        <v>5</v>
      </c>
      <c r="N25" s="67">
        <v>6</v>
      </c>
      <c r="O25" s="60">
        <f t="shared" si="1"/>
        <v>3.6</v>
      </c>
      <c r="P25" s="59">
        <f t="shared" si="2"/>
        <v>0.28799999999999998</v>
      </c>
      <c r="Q25" s="58">
        <f t="shared" si="3"/>
        <v>10.655999999999999</v>
      </c>
      <c r="R25" s="168"/>
      <c r="S25" s="64"/>
      <c r="T25" s="167"/>
      <c r="U25" s="165"/>
      <c r="V25" s="166"/>
      <c r="W25" s="165"/>
      <c r="X25" s="165"/>
      <c r="Y25" s="164"/>
      <c r="Z25" s="62">
        <v>286</v>
      </c>
      <c r="AA25" s="61" t="s">
        <v>4</v>
      </c>
      <c r="AB25" s="60">
        <f t="shared" si="4"/>
        <v>1029.6000000000001</v>
      </c>
      <c r="AC25" s="59">
        <f t="shared" si="5"/>
        <v>82.367999999999995</v>
      </c>
      <c r="AD25" s="58">
        <f t="shared" si="6"/>
        <v>3047.6159999999995</v>
      </c>
      <c r="AE25" s="160" t="s">
        <v>143</v>
      </c>
      <c r="AF25" s="56">
        <v>845</v>
      </c>
      <c r="AG25" s="55" t="s">
        <v>2</v>
      </c>
      <c r="AH25" s="54">
        <f t="shared" si="7"/>
        <v>3042</v>
      </c>
      <c r="AI25" s="53">
        <f t="shared" si="8"/>
        <v>243.35999999999999</v>
      </c>
      <c r="AJ25" s="52">
        <f t="shared" si="9"/>
        <v>9004.32</v>
      </c>
      <c r="AK25" s="51" t="s">
        <v>1386</v>
      </c>
      <c r="AL25" s="50"/>
      <c r="AM25" s="49">
        <f t="shared" si="10"/>
        <v>226.4</v>
      </c>
      <c r="AN25" s="48">
        <f t="shared" si="11"/>
        <v>271.68</v>
      </c>
      <c r="AO25" s="47">
        <f t="shared" si="12"/>
        <v>2830</v>
      </c>
      <c r="AP25" s="46">
        <f t="shared" si="13"/>
        <v>3396</v>
      </c>
      <c r="AZ25" s="71">
        <v>37</v>
      </c>
      <c r="BA25" s="45">
        <v>2830</v>
      </c>
      <c r="BC25" s="464"/>
    </row>
    <row r="26" spans="1:55">
      <c r="A26" s="78" t="s">
        <v>1976</v>
      </c>
      <c r="B26" s="77" t="s">
        <v>1363</v>
      </c>
      <c r="C26" s="191">
        <v>100</v>
      </c>
      <c r="D26" s="79">
        <v>1000</v>
      </c>
      <c r="E26" s="79">
        <v>600</v>
      </c>
      <c r="F26" s="75" t="str">
        <f t="shared" si="0"/>
        <v>1000x600x100</v>
      </c>
      <c r="G26" s="184" t="s">
        <v>1385</v>
      </c>
      <c r="H26" s="183" t="s">
        <v>1384</v>
      </c>
      <c r="I26" s="182" t="s">
        <v>2</v>
      </c>
      <c r="J26" s="70" t="s">
        <v>5</v>
      </c>
      <c r="K26" s="69" t="s">
        <v>5</v>
      </c>
      <c r="L26" s="69" t="s">
        <v>5</v>
      </c>
      <c r="M26" s="68" t="s">
        <v>5</v>
      </c>
      <c r="N26" s="67">
        <v>5</v>
      </c>
      <c r="O26" s="60">
        <f t="shared" si="1"/>
        <v>3</v>
      </c>
      <c r="P26" s="59">
        <f t="shared" si="2"/>
        <v>0.3</v>
      </c>
      <c r="Q26" s="58">
        <f t="shared" si="3"/>
        <v>11.1</v>
      </c>
      <c r="R26" s="168"/>
      <c r="S26" s="64"/>
      <c r="T26" s="167"/>
      <c r="U26" s="165"/>
      <c r="V26" s="166"/>
      <c r="W26" s="165"/>
      <c r="X26" s="165"/>
      <c r="Y26" s="164"/>
      <c r="Z26" s="62">
        <v>286</v>
      </c>
      <c r="AA26" s="61" t="s">
        <v>4</v>
      </c>
      <c r="AB26" s="60">
        <f t="shared" si="4"/>
        <v>858</v>
      </c>
      <c r="AC26" s="59">
        <f t="shared" si="5"/>
        <v>85.8</v>
      </c>
      <c r="AD26" s="58">
        <f t="shared" si="6"/>
        <v>3174.6</v>
      </c>
      <c r="AE26" s="57" t="s">
        <v>3</v>
      </c>
      <c r="AF26" s="56">
        <v>1</v>
      </c>
      <c r="AG26" s="55" t="s">
        <v>2</v>
      </c>
      <c r="AH26" s="54">
        <f t="shared" si="7"/>
        <v>3</v>
      </c>
      <c r="AI26" s="53">
        <f t="shared" si="8"/>
        <v>0.3</v>
      </c>
      <c r="AJ26" s="52">
        <f t="shared" si="9"/>
        <v>11.1</v>
      </c>
      <c r="AK26" s="51" t="s">
        <v>1380</v>
      </c>
      <c r="AL26" s="50"/>
      <c r="AM26" s="49">
        <f t="shared" si="10"/>
        <v>275</v>
      </c>
      <c r="AN26" s="48">
        <f t="shared" si="11"/>
        <v>330</v>
      </c>
      <c r="AO26" s="47">
        <f t="shared" si="12"/>
        <v>2750</v>
      </c>
      <c r="AP26" s="46">
        <f t="shared" si="13"/>
        <v>3300</v>
      </c>
      <c r="AZ26" s="71">
        <v>37</v>
      </c>
      <c r="BA26" s="45">
        <v>2750</v>
      </c>
      <c r="BC26" s="464"/>
    </row>
    <row r="27" spans="1:55">
      <c r="A27" s="78" t="s">
        <v>1976</v>
      </c>
      <c r="B27" s="77" t="s">
        <v>1363</v>
      </c>
      <c r="C27" s="79">
        <v>100</v>
      </c>
      <c r="D27" s="79">
        <v>1000</v>
      </c>
      <c r="E27" s="79">
        <v>600</v>
      </c>
      <c r="F27" s="77" t="str">
        <f t="shared" si="0"/>
        <v>1000x600x100</v>
      </c>
      <c r="G27" s="184" t="s">
        <v>1383</v>
      </c>
      <c r="H27" s="183" t="s">
        <v>2032</v>
      </c>
      <c r="I27" s="182" t="s">
        <v>117</v>
      </c>
      <c r="J27" s="70" t="s">
        <v>5</v>
      </c>
      <c r="K27" s="69"/>
      <c r="L27" s="69"/>
      <c r="M27" s="68" t="s">
        <v>5</v>
      </c>
      <c r="N27" s="67">
        <v>5</v>
      </c>
      <c r="O27" s="60">
        <f t="shared" si="1"/>
        <v>3</v>
      </c>
      <c r="P27" s="59">
        <f t="shared" si="2"/>
        <v>0.3</v>
      </c>
      <c r="Q27" s="58">
        <f t="shared" si="3"/>
        <v>11.1</v>
      </c>
      <c r="R27" s="62">
        <v>20</v>
      </c>
      <c r="S27" s="64">
        <v>4</v>
      </c>
      <c r="T27" s="180">
        <f>R27*N27</f>
        <v>100</v>
      </c>
      <c r="U27" s="60">
        <f>O27*R27</f>
        <v>60</v>
      </c>
      <c r="V27" s="59">
        <f>P27*R27</f>
        <v>6</v>
      </c>
      <c r="W27" s="60">
        <f>AZ27*V27</f>
        <v>222</v>
      </c>
      <c r="X27" s="60" t="s">
        <v>280</v>
      </c>
      <c r="Y27" s="185">
        <f>R27/S27*N27*C27+140</f>
        <v>2640</v>
      </c>
      <c r="Z27" s="161">
        <v>260</v>
      </c>
      <c r="AA27" s="64">
        <v>13</v>
      </c>
      <c r="AB27" s="60">
        <f t="shared" si="4"/>
        <v>780</v>
      </c>
      <c r="AC27" s="59">
        <f t="shared" si="5"/>
        <v>78</v>
      </c>
      <c r="AD27" s="58">
        <f t="shared" si="6"/>
        <v>2886</v>
      </c>
      <c r="AE27" s="57" t="s">
        <v>3</v>
      </c>
      <c r="AF27" s="56">
        <v>1</v>
      </c>
      <c r="AG27" s="177" t="s">
        <v>150</v>
      </c>
      <c r="AH27" s="54">
        <f t="shared" si="7"/>
        <v>60</v>
      </c>
      <c r="AI27" s="53">
        <f t="shared" si="8"/>
        <v>6</v>
      </c>
      <c r="AJ27" s="52">
        <f t="shared" si="9"/>
        <v>222</v>
      </c>
      <c r="AK27" s="51" t="s">
        <v>1380</v>
      </c>
      <c r="AL27" s="50" t="s">
        <v>1379</v>
      </c>
      <c r="AM27" s="49">
        <f t="shared" si="10"/>
        <v>275</v>
      </c>
      <c r="AN27" s="48">
        <f t="shared" si="11"/>
        <v>330</v>
      </c>
      <c r="AO27" s="47">
        <f t="shared" si="12"/>
        <v>2750</v>
      </c>
      <c r="AP27" s="46">
        <f t="shared" si="13"/>
        <v>3300</v>
      </c>
      <c r="AZ27" s="71">
        <v>37</v>
      </c>
      <c r="BA27" s="45">
        <v>2750</v>
      </c>
      <c r="BC27" s="464"/>
    </row>
    <row r="28" spans="1:55">
      <c r="A28" s="78" t="s">
        <v>1976</v>
      </c>
      <c r="B28" s="77" t="s">
        <v>1363</v>
      </c>
      <c r="C28" s="79">
        <v>100</v>
      </c>
      <c r="D28" s="79">
        <v>1000</v>
      </c>
      <c r="E28" s="79">
        <v>600</v>
      </c>
      <c r="F28" s="77" t="str">
        <f t="shared" si="0"/>
        <v>1000x600x100</v>
      </c>
      <c r="G28" s="184" t="s">
        <v>1382</v>
      </c>
      <c r="H28" s="183" t="s">
        <v>1381</v>
      </c>
      <c r="I28" s="182" t="s">
        <v>117</v>
      </c>
      <c r="J28" s="70"/>
      <c r="K28" s="69" t="s">
        <v>5</v>
      </c>
      <c r="L28" s="69"/>
      <c r="M28" s="68"/>
      <c r="N28" s="67">
        <v>5</v>
      </c>
      <c r="O28" s="60">
        <f t="shared" si="1"/>
        <v>3</v>
      </c>
      <c r="P28" s="59">
        <f t="shared" si="2"/>
        <v>0.3</v>
      </c>
      <c r="Q28" s="58">
        <f t="shared" si="3"/>
        <v>11.1</v>
      </c>
      <c r="R28" s="62">
        <v>20</v>
      </c>
      <c r="S28" s="64">
        <v>4</v>
      </c>
      <c r="T28" s="180">
        <f>R28*N28</f>
        <v>100</v>
      </c>
      <c r="U28" s="60">
        <f>O28*R28</f>
        <v>60</v>
      </c>
      <c r="V28" s="59">
        <f>P28*R28</f>
        <v>6</v>
      </c>
      <c r="W28" s="60">
        <f>AZ28*V28</f>
        <v>222</v>
      </c>
      <c r="X28" s="60" t="s">
        <v>280</v>
      </c>
      <c r="Y28" s="185">
        <f>R28/S28*N28*C28+140</f>
        <v>2640</v>
      </c>
      <c r="Z28" s="161">
        <v>260</v>
      </c>
      <c r="AA28" s="64">
        <v>13</v>
      </c>
      <c r="AB28" s="60">
        <f t="shared" si="4"/>
        <v>780</v>
      </c>
      <c r="AC28" s="59">
        <f t="shared" si="5"/>
        <v>78</v>
      </c>
      <c r="AD28" s="58">
        <f t="shared" si="6"/>
        <v>2886</v>
      </c>
      <c r="AE28" s="57" t="s">
        <v>3</v>
      </c>
      <c r="AF28" s="56">
        <v>1</v>
      </c>
      <c r="AG28" s="177" t="s">
        <v>150</v>
      </c>
      <c r="AH28" s="54">
        <f t="shared" si="7"/>
        <v>60</v>
      </c>
      <c r="AI28" s="53">
        <f t="shared" si="8"/>
        <v>6</v>
      </c>
      <c r="AJ28" s="52">
        <f t="shared" si="9"/>
        <v>222</v>
      </c>
      <c r="AK28" s="51" t="s">
        <v>1380</v>
      </c>
      <c r="AL28" s="50" t="s">
        <v>1379</v>
      </c>
      <c r="AM28" s="49">
        <f t="shared" si="10"/>
        <v>275</v>
      </c>
      <c r="AN28" s="48">
        <f t="shared" si="11"/>
        <v>330</v>
      </c>
      <c r="AO28" s="47">
        <f t="shared" si="12"/>
        <v>2750</v>
      </c>
      <c r="AP28" s="46">
        <f t="shared" si="13"/>
        <v>3300</v>
      </c>
      <c r="AZ28" s="71">
        <v>37</v>
      </c>
      <c r="BA28" s="45">
        <v>2750</v>
      </c>
      <c r="BC28" s="464"/>
    </row>
    <row r="29" spans="1:55">
      <c r="A29" s="78" t="s">
        <v>1976</v>
      </c>
      <c r="B29" s="77" t="s">
        <v>1363</v>
      </c>
      <c r="C29" s="190">
        <v>100</v>
      </c>
      <c r="D29" s="79">
        <v>1000</v>
      </c>
      <c r="E29" s="79">
        <v>600</v>
      </c>
      <c r="F29" s="77" t="str">
        <f t="shared" si="0"/>
        <v>1000x600x100</v>
      </c>
      <c r="G29" s="184" t="s">
        <v>1378</v>
      </c>
      <c r="H29" s="183" t="s">
        <v>1377</v>
      </c>
      <c r="I29" s="182" t="s">
        <v>2</v>
      </c>
      <c r="J29" s="70" t="s">
        <v>5</v>
      </c>
      <c r="K29" s="69"/>
      <c r="L29" s="69"/>
      <c r="M29" s="68"/>
      <c r="N29" s="67">
        <v>4</v>
      </c>
      <c r="O29" s="60">
        <f t="shared" si="1"/>
        <v>2.4</v>
      </c>
      <c r="P29" s="59">
        <f t="shared" si="2"/>
        <v>0.24</v>
      </c>
      <c r="Q29" s="58">
        <f t="shared" si="3"/>
        <v>8.879999999999999</v>
      </c>
      <c r="R29" s="168"/>
      <c r="S29" s="64"/>
      <c r="T29" s="167"/>
      <c r="U29" s="165"/>
      <c r="V29" s="166"/>
      <c r="W29" s="165"/>
      <c r="X29" s="165"/>
      <c r="Y29" s="164"/>
      <c r="Z29" s="62">
        <v>338</v>
      </c>
      <c r="AA29" s="61" t="s">
        <v>4</v>
      </c>
      <c r="AB29" s="60">
        <f t="shared" si="4"/>
        <v>811.19999999999993</v>
      </c>
      <c r="AC29" s="59">
        <f t="shared" si="5"/>
        <v>81.11999999999999</v>
      </c>
      <c r="AD29" s="58">
        <f t="shared" si="6"/>
        <v>3001.4399999999996</v>
      </c>
      <c r="AE29" s="57" t="s">
        <v>3</v>
      </c>
      <c r="AF29" s="56">
        <v>1</v>
      </c>
      <c r="AG29" s="55" t="s">
        <v>2</v>
      </c>
      <c r="AH29" s="54">
        <f t="shared" ref="AH29:AH92" si="14">IF(AG29="пач.",AF29*O29,AF29*U29)</f>
        <v>2.4</v>
      </c>
      <c r="AI29" s="53">
        <f t="shared" ref="AI29:AI92" si="15">IF(AG29="пач.",AF29*P29,AF29*V29)</f>
        <v>0.24</v>
      </c>
      <c r="AJ29" s="52">
        <f t="shared" ref="AJ29:AJ92" si="16">IF(AG29="пач.",AF29*Q29,AF29*W29)</f>
        <v>8.879999999999999</v>
      </c>
      <c r="AK29" s="51" t="s">
        <v>1374</v>
      </c>
      <c r="AL29" s="50"/>
      <c r="AM29" s="49">
        <f t="shared" si="10"/>
        <v>275</v>
      </c>
      <c r="AN29" s="48">
        <f t="shared" si="11"/>
        <v>330</v>
      </c>
      <c r="AO29" s="47">
        <f t="shared" si="12"/>
        <v>2750</v>
      </c>
      <c r="AP29" s="46">
        <f t="shared" si="13"/>
        <v>3300</v>
      </c>
      <c r="AZ29" s="71">
        <v>37</v>
      </c>
      <c r="BA29" s="45">
        <v>2750</v>
      </c>
      <c r="BC29" s="464"/>
    </row>
    <row r="30" spans="1:55">
      <c r="A30" s="78" t="s">
        <v>1976</v>
      </c>
      <c r="B30" s="77" t="s">
        <v>1363</v>
      </c>
      <c r="C30" s="79">
        <v>100</v>
      </c>
      <c r="D30" s="79">
        <v>1000</v>
      </c>
      <c r="E30" s="79">
        <v>600</v>
      </c>
      <c r="F30" s="77" t="str">
        <f t="shared" si="0"/>
        <v>1000x600x100</v>
      </c>
      <c r="G30" s="184" t="s">
        <v>1376</v>
      </c>
      <c r="H30" s="183" t="s">
        <v>1375</v>
      </c>
      <c r="I30" s="182" t="s">
        <v>117</v>
      </c>
      <c r="J30" s="70" t="s">
        <v>5</v>
      </c>
      <c r="K30" s="69"/>
      <c r="L30" s="69"/>
      <c r="M30" s="68"/>
      <c r="N30" s="67">
        <v>4</v>
      </c>
      <c r="O30" s="60">
        <f t="shared" si="1"/>
        <v>2.4</v>
      </c>
      <c r="P30" s="59">
        <f t="shared" si="2"/>
        <v>0.24</v>
      </c>
      <c r="Q30" s="58">
        <f t="shared" si="3"/>
        <v>8.879999999999999</v>
      </c>
      <c r="R30" s="62">
        <v>24</v>
      </c>
      <c r="S30" s="64">
        <v>4</v>
      </c>
      <c r="T30" s="180">
        <f>R30*N30</f>
        <v>96</v>
      </c>
      <c r="U30" s="60">
        <f>O30*R30</f>
        <v>57.599999999999994</v>
      </c>
      <c r="V30" s="59">
        <f>P30*R30</f>
        <v>5.76</v>
      </c>
      <c r="W30" s="60">
        <f>AZ30*V30</f>
        <v>213.12</v>
      </c>
      <c r="X30" s="60" t="s">
        <v>280</v>
      </c>
      <c r="Y30" s="179">
        <f>R30/S30*N30*C30+140</f>
        <v>2540</v>
      </c>
      <c r="Z30" s="161">
        <v>312</v>
      </c>
      <c r="AA30" s="64">
        <v>13</v>
      </c>
      <c r="AB30" s="60">
        <f t="shared" si="4"/>
        <v>748.8</v>
      </c>
      <c r="AC30" s="59">
        <f t="shared" si="5"/>
        <v>74.88</v>
      </c>
      <c r="AD30" s="58">
        <f t="shared" si="6"/>
        <v>2770.56</v>
      </c>
      <c r="AE30" s="57" t="s">
        <v>3</v>
      </c>
      <c r="AF30" s="56">
        <v>1</v>
      </c>
      <c r="AG30" s="177" t="s">
        <v>150</v>
      </c>
      <c r="AH30" s="54">
        <f t="shared" si="14"/>
        <v>57.599999999999994</v>
      </c>
      <c r="AI30" s="53">
        <f t="shared" si="15"/>
        <v>5.76</v>
      </c>
      <c r="AJ30" s="52">
        <f t="shared" si="16"/>
        <v>213.12</v>
      </c>
      <c r="AK30" s="51" t="s">
        <v>1374</v>
      </c>
      <c r="AL30" s="50" t="s">
        <v>1373</v>
      </c>
      <c r="AM30" s="49">
        <f t="shared" si="10"/>
        <v>275</v>
      </c>
      <c r="AN30" s="48">
        <f t="shared" si="11"/>
        <v>330</v>
      </c>
      <c r="AO30" s="47">
        <f t="shared" si="12"/>
        <v>2750</v>
      </c>
      <c r="AP30" s="46">
        <f t="shared" si="13"/>
        <v>3300</v>
      </c>
      <c r="AZ30" s="71">
        <v>37</v>
      </c>
      <c r="BA30" s="45">
        <v>2750</v>
      </c>
      <c r="BC30" s="464"/>
    </row>
    <row r="31" spans="1:55">
      <c r="A31" s="78" t="s">
        <v>1976</v>
      </c>
      <c r="B31" s="77" t="s">
        <v>1363</v>
      </c>
      <c r="C31" s="191">
        <v>120</v>
      </c>
      <c r="D31" s="79">
        <v>1000</v>
      </c>
      <c r="E31" s="79">
        <v>600</v>
      </c>
      <c r="F31" s="75" t="str">
        <f t="shared" si="0"/>
        <v>1000x600x120</v>
      </c>
      <c r="G31" s="184" t="s">
        <v>1372</v>
      </c>
      <c r="H31" s="183" t="s">
        <v>1371</v>
      </c>
      <c r="I31" s="182" t="s">
        <v>2</v>
      </c>
      <c r="J31" s="70" t="s">
        <v>5</v>
      </c>
      <c r="K31" s="69" t="s">
        <v>5</v>
      </c>
      <c r="L31" s="69" t="s">
        <v>5</v>
      </c>
      <c r="M31" s="68" t="s">
        <v>5</v>
      </c>
      <c r="N31" s="67">
        <v>4</v>
      </c>
      <c r="O31" s="60">
        <f t="shared" si="1"/>
        <v>2.4</v>
      </c>
      <c r="P31" s="59">
        <f t="shared" si="2"/>
        <v>0.28799999999999998</v>
      </c>
      <c r="Q31" s="58">
        <f t="shared" si="3"/>
        <v>10.655999999999999</v>
      </c>
      <c r="R31" s="168"/>
      <c r="S31" s="64"/>
      <c r="T31" s="167"/>
      <c r="U31" s="165"/>
      <c r="V31" s="166"/>
      <c r="W31" s="165"/>
      <c r="X31" s="165"/>
      <c r="Y31" s="164"/>
      <c r="Z31" s="62">
        <v>286</v>
      </c>
      <c r="AA31" s="61" t="s">
        <v>4</v>
      </c>
      <c r="AB31" s="60">
        <f t="shared" si="4"/>
        <v>686.4</v>
      </c>
      <c r="AC31" s="59">
        <f t="shared" si="5"/>
        <v>82.367999999999995</v>
      </c>
      <c r="AD31" s="58">
        <f t="shared" si="6"/>
        <v>3047.6159999999995</v>
      </c>
      <c r="AE31" s="160" t="s">
        <v>143</v>
      </c>
      <c r="AF31" s="56">
        <v>845</v>
      </c>
      <c r="AG31" s="55" t="s">
        <v>2</v>
      </c>
      <c r="AH31" s="54">
        <f t="shared" si="14"/>
        <v>2028</v>
      </c>
      <c r="AI31" s="53">
        <f t="shared" si="15"/>
        <v>243.35999999999999</v>
      </c>
      <c r="AJ31" s="52">
        <f t="shared" si="16"/>
        <v>9004.32</v>
      </c>
      <c r="AK31" s="51" t="s">
        <v>1370</v>
      </c>
      <c r="AL31" s="50"/>
      <c r="AM31" s="49">
        <f t="shared" si="10"/>
        <v>339.6</v>
      </c>
      <c r="AN31" s="48">
        <f t="shared" si="11"/>
        <v>407.52</v>
      </c>
      <c r="AO31" s="47">
        <f t="shared" si="12"/>
        <v>2830</v>
      </c>
      <c r="AP31" s="46">
        <f t="shared" si="13"/>
        <v>3396</v>
      </c>
      <c r="AZ31" s="71">
        <v>37</v>
      </c>
      <c r="BA31" s="45">
        <v>2830</v>
      </c>
      <c r="BC31" s="464"/>
    </row>
    <row r="32" spans="1:55">
      <c r="A32" s="78" t="s">
        <v>1976</v>
      </c>
      <c r="B32" s="77" t="s">
        <v>1363</v>
      </c>
      <c r="C32" s="191">
        <v>150</v>
      </c>
      <c r="D32" s="79">
        <v>1000</v>
      </c>
      <c r="E32" s="79">
        <v>600</v>
      </c>
      <c r="F32" s="75" t="str">
        <f t="shared" si="0"/>
        <v>1000x600x150</v>
      </c>
      <c r="G32" s="184" t="s">
        <v>1369</v>
      </c>
      <c r="H32" s="183" t="s">
        <v>1368</v>
      </c>
      <c r="I32" s="182" t="s">
        <v>2</v>
      </c>
      <c r="J32" s="70" t="s">
        <v>5</v>
      </c>
      <c r="K32" s="69" t="s">
        <v>5</v>
      </c>
      <c r="L32" s="69" t="s">
        <v>5</v>
      </c>
      <c r="M32" s="68" t="s">
        <v>5</v>
      </c>
      <c r="N32" s="67">
        <v>3</v>
      </c>
      <c r="O32" s="60">
        <f t="shared" si="1"/>
        <v>1.8</v>
      </c>
      <c r="P32" s="59">
        <f t="shared" si="2"/>
        <v>0.27</v>
      </c>
      <c r="Q32" s="58">
        <f t="shared" si="3"/>
        <v>9.99</v>
      </c>
      <c r="R32" s="168"/>
      <c r="S32" s="64"/>
      <c r="T32" s="167"/>
      <c r="U32" s="165"/>
      <c r="V32" s="166"/>
      <c r="W32" s="165"/>
      <c r="X32" s="165"/>
      <c r="Y32" s="164"/>
      <c r="Z32" s="62">
        <v>286</v>
      </c>
      <c r="AA32" s="61" t="s">
        <v>4</v>
      </c>
      <c r="AB32" s="60">
        <f t="shared" si="4"/>
        <v>514.80000000000007</v>
      </c>
      <c r="AC32" s="59">
        <f t="shared" si="5"/>
        <v>77.22</v>
      </c>
      <c r="AD32" s="58">
        <f t="shared" si="6"/>
        <v>2857.14</v>
      </c>
      <c r="AE32" s="160" t="s">
        <v>143</v>
      </c>
      <c r="AF32" s="56">
        <v>901</v>
      </c>
      <c r="AG32" s="55" t="s">
        <v>2</v>
      </c>
      <c r="AH32" s="54">
        <f t="shared" si="14"/>
        <v>1621.8</v>
      </c>
      <c r="AI32" s="53">
        <f t="shared" si="15"/>
        <v>243.27</v>
      </c>
      <c r="AJ32" s="52">
        <f t="shared" si="16"/>
        <v>9000.99</v>
      </c>
      <c r="AK32" s="51" t="s">
        <v>1367</v>
      </c>
      <c r="AL32" s="50"/>
      <c r="AM32" s="49">
        <f t="shared" si="10"/>
        <v>424.5</v>
      </c>
      <c r="AN32" s="48">
        <f t="shared" si="11"/>
        <v>509.4</v>
      </c>
      <c r="AO32" s="47">
        <f t="shared" si="12"/>
        <v>2830</v>
      </c>
      <c r="AP32" s="46">
        <f t="shared" si="13"/>
        <v>3396</v>
      </c>
      <c r="AZ32" s="71">
        <v>37</v>
      </c>
      <c r="BA32" s="45">
        <v>2830</v>
      </c>
      <c r="BC32" s="464"/>
    </row>
    <row r="33" spans="1:55">
      <c r="A33" s="78" t="s">
        <v>1976</v>
      </c>
      <c r="B33" s="77" t="s">
        <v>1363</v>
      </c>
      <c r="C33" s="191">
        <v>180</v>
      </c>
      <c r="D33" s="79">
        <v>1000</v>
      </c>
      <c r="E33" s="79">
        <v>600</v>
      </c>
      <c r="F33" s="75" t="str">
        <f t="shared" si="0"/>
        <v>1000x600x180</v>
      </c>
      <c r="G33" s="184" t="s">
        <v>1366</v>
      </c>
      <c r="H33" s="183" t="s">
        <v>1365</v>
      </c>
      <c r="I33" s="182" t="s">
        <v>2</v>
      </c>
      <c r="J33" s="70" t="s">
        <v>5</v>
      </c>
      <c r="K33" s="69" t="s">
        <v>5</v>
      </c>
      <c r="L33" s="69" t="s">
        <v>5</v>
      </c>
      <c r="M33" s="68"/>
      <c r="N33" s="67">
        <v>3</v>
      </c>
      <c r="O33" s="60">
        <f t="shared" si="1"/>
        <v>1.8</v>
      </c>
      <c r="P33" s="59">
        <f t="shared" si="2"/>
        <v>0.32400000000000001</v>
      </c>
      <c r="Q33" s="58">
        <f t="shared" si="3"/>
        <v>11.988</v>
      </c>
      <c r="R33" s="168"/>
      <c r="S33" s="64"/>
      <c r="T33" s="167"/>
      <c r="U33" s="165"/>
      <c r="V33" s="166"/>
      <c r="W33" s="165"/>
      <c r="X33" s="165"/>
      <c r="Y33" s="164"/>
      <c r="Z33" s="62">
        <v>252</v>
      </c>
      <c r="AA33" s="61" t="s">
        <v>4</v>
      </c>
      <c r="AB33" s="60">
        <f t="shared" si="4"/>
        <v>453.6</v>
      </c>
      <c r="AC33" s="59">
        <f t="shared" si="5"/>
        <v>81.647999999999996</v>
      </c>
      <c r="AD33" s="58">
        <f t="shared" si="6"/>
        <v>3020.9759999999997</v>
      </c>
      <c r="AE33" s="160" t="s">
        <v>143</v>
      </c>
      <c r="AF33" s="56">
        <v>751</v>
      </c>
      <c r="AG33" s="55" t="s">
        <v>2</v>
      </c>
      <c r="AH33" s="54">
        <f t="shared" si="14"/>
        <v>1351.8</v>
      </c>
      <c r="AI33" s="53">
        <f t="shared" si="15"/>
        <v>243.32400000000001</v>
      </c>
      <c r="AJ33" s="52">
        <f t="shared" si="16"/>
        <v>9002.9879999999994</v>
      </c>
      <c r="AK33" s="51" t="s">
        <v>1364</v>
      </c>
      <c r="AL33" s="50"/>
      <c r="AM33" s="49">
        <f t="shared" si="10"/>
        <v>509.4</v>
      </c>
      <c r="AN33" s="48">
        <f t="shared" si="11"/>
        <v>611.28</v>
      </c>
      <c r="AO33" s="47">
        <f t="shared" si="12"/>
        <v>2830</v>
      </c>
      <c r="AP33" s="46">
        <f t="shared" si="13"/>
        <v>3396</v>
      </c>
      <c r="AZ33" s="71">
        <v>37</v>
      </c>
      <c r="BA33" s="45">
        <v>2830</v>
      </c>
      <c r="BC33" s="464"/>
    </row>
    <row r="34" spans="1:55">
      <c r="A34" s="78" t="s">
        <v>1976</v>
      </c>
      <c r="B34" s="77" t="s">
        <v>1363</v>
      </c>
      <c r="C34" s="191">
        <v>200</v>
      </c>
      <c r="D34" s="79">
        <v>1000</v>
      </c>
      <c r="E34" s="79">
        <v>600</v>
      </c>
      <c r="F34" s="75" t="str">
        <f t="shared" si="0"/>
        <v>1000x600x200</v>
      </c>
      <c r="G34" s="184" t="s">
        <v>1362</v>
      </c>
      <c r="H34" s="183" t="s">
        <v>1361</v>
      </c>
      <c r="I34" s="182" t="s">
        <v>2</v>
      </c>
      <c r="J34" s="70" t="s">
        <v>5</v>
      </c>
      <c r="K34" s="69" t="s">
        <v>5</v>
      </c>
      <c r="L34" s="69" t="s">
        <v>5</v>
      </c>
      <c r="M34" s="68"/>
      <c r="N34" s="67">
        <v>2</v>
      </c>
      <c r="O34" s="60">
        <f t="shared" si="1"/>
        <v>1.2</v>
      </c>
      <c r="P34" s="59">
        <f t="shared" si="2"/>
        <v>0.24</v>
      </c>
      <c r="Q34" s="58">
        <f t="shared" si="3"/>
        <v>8.879999999999999</v>
      </c>
      <c r="R34" s="168"/>
      <c r="S34" s="64"/>
      <c r="T34" s="167"/>
      <c r="U34" s="165"/>
      <c r="V34" s="166"/>
      <c r="W34" s="165"/>
      <c r="X34" s="165"/>
      <c r="Y34" s="164"/>
      <c r="Z34" s="62">
        <v>338</v>
      </c>
      <c r="AA34" s="61" t="s">
        <v>4</v>
      </c>
      <c r="AB34" s="60">
        <f t="shared" si="4"/>
        <v>405.59999999999997</v>
      </c>
      <c r="AC34" s="59">
        <f t="shared" si="5"/>
        <v>81.11999999999999</v>
      </c>
      <c r="AD34" s="58">
        <f t="shared" si="6"/>
        <v>3001.4399999999996</v>
      </c>
      <c r="AE34" s="160" t="s">
        <v>143</v>
      </c>
      <c r="AF34" s="56">
        <v>1014</v>
      </c>
      <c r="AG34" s="55" t="s">
        <v>2</v>
      </c>
      <c r="AH34" s="54">
        <f t="shared" si="14"/>
        <v>1216.8</v>
      </c>
      <c r="AI34" s="53">
        <f t="shared" si="15"/>
        <v>243.35999999999999</v>
      </c>
      <c r="AJ34" s="52">
        <f t="shared" si="16"/>
        <v>9004.32</v>
      </c>
      <c r="AK34" s="51" t="s">
        <v>1360</v>
      </c>
      <c r="AL34" s="50"/>
      <c r="AM34" s="49">
        <f t="shared" si="10"/>
        <v>566</v>
      </c>
      <c r="AN34" s="48">
        <f t="shared" si="11"/>
        <v>679.2</v>
      </c>
      <c r="AO34" s="47">
        <f t="shared" si="12"/>
        <v>2830</v>
      </c>
      <c r="AP34" s="46">
        <f t="shared" si="13"/>
        <v>3396</v>
      </c>
      <c r="AZ34" s="71">
        <v>37</v>
      </c>
      <c r="BA34" s="45">
        <v>2830</v>
      </c>
      <c r="BC34" s="464"/>
    </row>
    <row r="35" spans="1:55">
      <c r="A35" s="78" t="s">
        <v>1976</v>
      </c>
      <c r="B35" s="75" t="s">
        <v>1347</v>
      </c>
      <c r="C35" s="75">
        <v>50</v>
      </c>
      <c r="D35" s="75">
        <v>800</v>
      </c>
      <c r="E35" s="75">
        <v>600</v>
      </c>
      <c r="F35" s="75" t="str">
        <f t="shared" si="0"/>
        <v>800x600x50</v>
      </c>
      <c r="G35" s="184" t="s">
        <v>1359</v>
      </c>
      <c r="H35" s="183" t="s">
        <v>1358</v>
      </c>
      <c r="I35" s="182" t="s">
        <v>117</v>
      </c>
      <c r="J35" s="70"/>
      <c r="K35" s="69" t="s">
        <v>5</v>
      </c>
      <c r="L35" s="69" t="s">
        <v>5</v>
      </c>
      <c r="M35" s="68"/>
      <c r="N35" s="67">
        <v>12</v>
      </c>
      <c r="O35" s="60">
        <f t="shared" si="1"/>
        <v>5.76</v>
      </c>
      <c r="P35" s="59">
        <f t="shared" si="2"/>
        <v>0.28799999999999998</v>
      </c>
      <c r="Q35" s="58">
        <f t="shared" si="3"/>
        <v>9.2159999999999993</v>
      </c>
      <c r="R35" s="202">
        <v>24</v>
      </c>
      <c r="S35" s="201" t="s">
        <v>4</v>
      </c>
      <c r="T35" s="180">
        <f>R35*N35</f>
        <v>288</v>
      </c>
      <c r="U35" s="60">
        <f>O35*R35</f>
        <v>138.24</v>
      </c>
      <c r="V35" s="59">
        <f>P35*R35</f>
        <v>6.911999999999999</v>
      </c>
      <c r="W35" s="60">
        <f>AZ35*V35</f>
        <v>221.18399999999997</v>
      </c>
      <c r="X35" s="60" t="s">
        <v>1343</v>
      </c>
      <c r="Y35" s="200">
        <v>2540</v>
      </c>
      <c r="Z35" s="161">
        <v>528</v>
      </c>
      <c r="AA35" s="64">
        <v>22</v>
      </c>
      <c r="AB35" s="60">
        <f t="shared" si="4"/>
        <v>3041.28</v>
      </c>
      <c r="AC35" s="59">
        <f t="shared" si="5"/>
        <v>152.06399999999996</v>
      </c>
      <c r="AD35" s="58">
        <f t="shared" si="6"/>
        <v>4866.0479999999989</v>
      </c>
      <c r="AE35" s="57" t="s">
        <v>3</v>
      </c>
      <c r="AF35" s="56">
        <v>1</v>
      </c>
      <c r="AG35" s="177" t="s">
        <v>150</v>
      </c>
      <c r="AH35" s="54">
        <f t="shared" si="14"/>
        <v>138.24</v>
      </c>
      <c r="AI35" s="53">
        <f t="shared" si="15"/>
        <v>6.911999999999999</v>
      </c>
      <c r="AJ35" s="52">
        <f t="shared" si="16"/>
        <v>221.18399999999997</v>
      </c>
      <c r="AK35" s="51" t="s">
        <v>1357</v>
      </c>
      <c r="AL35" s="50" t="s">
        <v>1356</v>
      </c>
      <c r="AM35" s="49">
        <f t="shared" si="10"/>
        <v>137.5</v>
      </c>
      <c r="AN35" s="48">
        <f t="shared" si="11"/>
        <v>165</v>
      </c>
      <c r="AO35" s="47">
        <f t="shared" si="12"/>
        <v>2750</v>
      </c>
      <c r="AP35" s="46">
        <f t="shared" si="13"/>
        <v>3300</v>
      </c>
      <c r="AZ35" s="71">
        <v>32</v>
      </c>
      <c r="BA35" s="45">
        <v>2750</v>
      </c>
      <c r="BC35" s="464"/>
    </row>
    <row r="36" spans="1:55">
      <c r="A36" s="78" t="s">
        <v>1976</v>
      </c>
      <c r="B36" s="77" t="s">
        <v>1347</v>
      </c>
      <c r="C36" s="75">
        <v>100</v>
      </c>
      <c r="D36" s="77">
        <v>800</v>
      </c>
      <c r="E36" s="77">
        <v>600</v>
      </c>
      <c r="F36" s="75" t="str">
        <f t="shared" si="0"/>
        <v>800x600x100</v>
      </c>
      <c r="G36" s="184" t="s">
        <v>1355</v>
      </c>
      <c r="H36" s="183" t="s">
        <v>1354</v>
      </c>
      <c r="I36" s="182" t="s">
        <v>117</v>
      </c>
      <c r="J36" s="70"/>
      <c r="K36" s="69" t="s">
        <v>5</v>
      </c>
      <c r="L36" s="69" t="s">
        <v>5</v>
      </c>
      <c r="M36" s="68"/>
      <c r="N36" s="67">
        <v>6</v>
      </c>
      <c r="O36" s="60">
        <f t="shared" si="1"/>
        <v>2.88</v>
      </c>
      <c r="P36" s="59">
        <f t="shared" si="2"/>
        <v>0.28799999999999998</v>
      </c>
      <c r="Q36" s="58">
        <f t="shared" si="3"/>
        <v>9.2159999999999993</v>
      </c>
      <c r="R36" s="202">
        <v>36</v>
      </c>
      <c r="S36" s="201" t="s">
        <v>4</v>
      </c>
      <c r="T36" s="180">
        <f>R36*N36</f>
        <v>216</v>
      </c>
      <c r="U36" s="60">
        <f>O36*R36</f>
        <v>103.67999999999999</v>
      </c>
      <c r="V36" s="59">
        <f>P36*R36</f>
        <v>10.367999999999999</v>
      </c>
      <c r="W36" s="60">
        <f>AZ36*V36</f>
        <v>331.77599999999995</v>
      </c>
      <c r="X36" s="60" t="s">
        <v>1343</v>
      </c>
      <c r="Y36" s="200">
        <v>2540</v>
      </c>
      <c r="Z36" s="161">
        <v>720</v>
      </c>
      <c r="AA36" s="64">
        <v>20</v>
      </c>
      <c r="AB36" s="60">
        <f t="shared" si="4"/>
        <v>2073.6</v>
      </c>
      <c r="AC36" s="59">
        <f t="shared" si="5"/>
        <v>207.35999999999996</v>
      </c>
      <c r="AD36" s="58">
        <f t="shared" si="6"/>
        <v>6635.5199999999986</v>
      </c>
      <c r="AE36" s="57" t="s">
        <v>3</v>
      </c>
      <c r="AF36" s="56">
        <v>1</v>
      </c>
      <c r="AG36" s="177" t="s">
        <v>150</v>
      </c>
      <c r="AH36" s="54">
        <f t="shared" si="14"/>
        <v>103.67999999999999</v>
      </c>
      <c r="AI36" s="53">
        <f t="shared" si="15"/>
        <v>10.367999999999999</v>
      </c>
      <c r="AJ36" s="52">
        <f t="shared" si="16"/>
        <v>331.77599999999995</v>
      </c>
      <c r="AK36" s="51" t="s">
        <v>1353</v>
      </c>
      <c r="AL36" s="50" t="s">
        <v>1352</v>
      </c>
      <c r="AM36" s="49">
        <f t="shared" si="10"/>
        <v>275</v>
      </c>
      <c r="AN36" s="48">
        <f t="shared" si="11"/>
        <v>330</v>
      </c>
      <c r="AO36" s="47">
        <f t="shared" si="12"/>
        <v>2750</v>
      </c>
      <c r="AP36" s="46">
        <f t="shared" si="13"/>
        <v>3300</v>
      </c>
      <c r="AZ36" s="71">
        <v>32</v>
      </c>
      <c r="BA36" s="45">
        <v>2750</v>
      </c>
      <c r="BC36" s="464"/>
    </row>
    <row r="37" spans="1:55">
      <c r="A37" s="78" t="s">
        <v>1976</v>
      </c>
      <c r="B37" s="77" t="s">
        <v>1347</v>
      </c>
      <c r="C37" s="77">
        <v>100</v>
      </c>
      <c r="D37" s="75">
        <v>1200</v>
      </c>
      <c r="E37" s="75">
        <v>600</v>
      </c>
      <c r="F37" s="75" t="str">
        <f t="shared" si="0"/>
        <v>1200x600x100</v>
      </c>
      <c r="G37" s="184" t="s">
        <v>1351</v>
      </c>
      <c r="H37" s="183" t="s">
        <v>1350</v>
      </c>
      <c r="I37" s="182" t="s">
        <v>117</v>
      </c>
      <c r="J37" s="70"/>
      <c r="K37" s="69" t="s">
        <v>5</v>
      </c>
      <c r="L37" s="69" t="s">
        <v>5</v>
      </c>
      <c r="M37" s="68"/>
      <c r="N37" s="67">
        <v>6</v>
      </c>
      <c r="O37" s="60">
        <f t="shared" si="1"/>
        <v>4.32</v>
      </c>
      <c r="P37" s="59">
        <f t="shared" si="2"/>
        <v>0.432</v>
      </c>
      <c r="Q37" s="58">
        <f t="shared" si="3"/>
        <v>13.824</v>
      </c>
      <c r="R37" s="202">
        <v>24</v>
      </c>
      <c r="S37" s="201" t="s">
        <v>4</v>
      </c>
      <c r="T37" s="180">
        <f>R37*N37</f>
        <v>144</v>
      </c>
      <c r="U37" s="60">
        <f>O37*R37</f>
        <v>103.68</v>
      </c>
      <c r="V37" s="59">
        <f>P37*R37</f>
        <v>10.368</v>
      </c>
      <c r="W37" s="60">
        <f>AZ37*V37</f>
        <v>331.77600000000001</v>
      </c>
      <c r="X37" s="60" t="s">
        <v>1343</v>
      </c>
      <c r="Y37" s="200">
        <v>2540</v>
      </c>
      <c r="Z37" s="161">
        <v>480</v>
      </c>
      <c r="AA37" s="64">
        <v>20</v>
      </c>
      <c r="AB37" s="60">
        <f t="shared" si="4"/>
        <v>2073.6000000000004</v>
      </c>
      <c r="AC37" s="59">
        <f t="shared" si="5"/>
        <v>207.36</v>
      </c>
      <c r="AD37" s="58">
        <f t="shared" si="6"/>
        <v>6635.52</v>
      </c>
      <c r="AE37" s="57" t="s">
        <v>3</v>
      </c>
      <c r="AF37" s="56">
        <v>1</v>
      </c>
      <c r="AG37" s="177" t="s">
        <v>150</v>
      </c>
      <c r="AH37" s="54">
        <f t="shared" si="14"/>
        <v>103.68</v>
      </c>
      <c r="AI37" s="53">
        <f t="shared" si="15"/>
        <v>10.368</v>
      </c>
      <c r="AJ37" s="52">
        <f t="shared" si="16"/>
        <v>331.77600000000001</v>
      </c>
      <c r="AK37" s="51" t="s">
        <v>1349</v>
      </c>
      <c r="AL37" s="50" t="s">
        <v>1348</v>
      </c>
      <c r="AM37" s="49">
        <f t="shared" si="10"/>
        <v>275</v>
      </c>
      <c r="AN37" s="48">
        <f t="shared" si="11"/>
        <v>330</v>
      </c>
      <c r="AO37" s="47">
        <f t="shared" si="12"/>
        <v>2750</v>
      </c>
      <c r="AP37" s="46">
        <f t="shared" si="13"/>
        <v>3300</v>
      </c>
      <c r="AZ37" s="71">
        <v>32</v>
      </c>
      <c r="BA37" s="45">
        <v>2750</v>
      </c>
      <c r="BC37" s="464"/>
    </row>
    <row r="38" spans="1:55">
      <c r="A38" s="78" t="s">
        <v>1976</v>
      </c>
      <c r="B38" s="77" t="s">
        <v>1347</v>
      </c>
      <c r="C38" s="75">
        <v>150</v>
      </c>
      <c r="D38" s="77">
        <v>1200</v>
      </c>
      <c r="E38" s="77">
        <v>600</v>
      </c>
      <c r="F38" s="75" t="str">
        <f t="shared" si="0"/>
        <v>1200x600x150</v>
      </c>
      <c r="G38" s="184" t="s">
        <v>1345</v>
      </c>
      <c r="H38" s="183" t="s">
        <v>1344</v>
      </c>
      <c r="I38" s="182" t="s">
        <v>117</v>
      </c>
      <c r="J38" s="70"/>
      <c r="K38" s="69" t="s">
        <v>5</v>
      </c>
      <c r="L38" s="69" t="s">
        <v>5</v>
      </c>
      <c r="M38" s="68"/>
      <c r="N38" s="67">
        <v>5</v>
      </c>
      <c r="O38" s="60">
        <f t="shared" si="1"/>
        <v>3.6</v>
      </c>
      <c r="P38" s="59">
        <f t="shared" si="2"/>
        <v>0.54</v>
      </c>
      <c r="Q38" s="58">
        <f t="shared" si="3"/>
        <v>17.28</v>
      </c>
      <c r="R38" s="202">
        <v>20</v>
      </c>
      <c r="S38" s="201" t="s">
        <v>4</v>
      </c>
      <c r="T38" s="180">
        <f>R38*N38</f>
        <v>100</v>
      </c>
      <c r="U38" s="60">
        <f>O38*R38</f>
        <v>72</v>
      </c>
      <c r="V38" s="59">
        <f>P38*R38</f>
        <v>10.8</v>
      </c>
      <c r="W38" s="60">
        <f>AZ38*V38</f>
        <v>345.6</v>
      </c>
      <c r="X38" s="60" t="s">
        <v>1343</v>
      </c>
      <c r="Y38" s="200">
        <v>2540</v>
      </c>
      <c r="Z38" s="161">
        <v>400</v>
      </c>
      <c r="AA38" s="64">
        <v>20</v>
      </c>
      <c r="AB38" s="60">
        <f t="shared" si="4"/>
        <v>1440</v>
      </c>
      <c r="AC38" s="59">
        <f t="shared" si="5"/>
        <v>216</v>
      </c>
      <c r="AD38" s="58">
        <f t="shared" si="6"/>
        <v>6912</v>
      </c>
      <c r="AE38" s="57" t="s">
        <v>3</v>
      </c>
      <c r="AF38" s="56">
        <v>1</v>
      </c>
      <c r="AG38" s="177" t="s">
        <v>150</v>
      </c>
      <c r="AH38" s="54">
        <f t="shared" si="14"/>
        <v>72</v>
      </c>
      <c r="AI38" s="53">
        <f t="shared" si="15"/>
        <v>10.8</v>
      </c>
      <c r="AJ38" s="52">
        <f t="shared" si="16"/>
        <v>345.6</v>
      </c>
      <c r="AK38" s="51" t="s">
        <v>1342</v>
      </c>
      <c r="AL38" s="50" t="s">
        <v>1341</v>
      </c>
      <c r="AM38" s="49">
        <f t="shared" si="10"/>
        <v>412.5</v>
      </c>
      <c r="AN38" s="48">
        <f t="shared" si="11"/>
        <v>495</v>
      </c>
      <c r="AO38" s="47">
        <f t="shared" si="12"/>
        <v>2750</v>
      </c>
      <c r="AP38" s="46">
        <f t="shared" si="13"/>
        <v>3300</v>
      </c>
      <c r="AZ38" s="71">
        <v>32</v>
      </c>
      <c r="BA38" s="45">
        <v>2750</v>
      </c>
      <c r="BC38" s="464"/>
    </row>
    <row r="39" spans="1:55">
      <c r="A39" s="78" t="s">
        <v>1976</v>
      </c>
      <c r="B39" s="75" t="s">
        <v>1330</v>
      </c>
      <c r="C39" s="191">
        <v>50</v>
      </c>
      <c r="D39" s="76">
        <v>1000</v>
      </c>
      <c r="E39" s="76">
        <v>600</v>
      </c>
      <c r="F39" s="75" t="str">
        <f t="shared" si="0"/>
        <v>1000x600x50</v>
      </c>
      <c r="G39" s="184" t="s">
        <v>1340</v>
      </c>
      <c r="H39" s="183" t="s">
        <v>1339</v>
      </c>
      <c r="I39" s="182" t="s">
        <v>2</v>
      </c>
      <c r="J39" s="70" t="s">
        <v>5</v>
      </c>
      <c r="K39" s="69" t="s">
        <v>5</v>
      </c>
      <c r="L39" s="69" t="s">
        <v>5</v>
      </c>
      <c r="M39" s="68" t="s">
        <v>5</v>
      </c>
      <c r="N39" s="67">
        <v>8</v>
      </c>
      <c r="O39" s="60">
        <f t="shared" si="1"/>
        <v>4.8</v>
      </c>
      <c r="P39" s="59">
        <f t="shared" si="2"/>
        <v>0.24</v>
      </c>
      <c r="Q39" s="58">
        <f t="shared" si="3"/>
        <v>10.799999999999999</v>
      </c>
      <c r="R39" s="168"/>
      <c r="S39" s="64"/>
      <c r="T39" s="167"/>
      <c r="U39" s="165"/>
      <c r="V39" s="166"/>
      <c r="W39" s="165"/>
      <c r="X39" s="165"/>
      <c r="Y39" s="164"/>
      <c r="Z39" s="62">
        <v>338</v>
      </c>
      <c r="AA39" s="61" t="s">
        <v>4</v>
      </c>
      <c r="AB39" s="60">
        <f t="shared" si="4"/>
        <v>1622.3999999999999</v>
      </c>
      <c r="AC39" s="59">
        <f t="shared" si="5"/>
        <v>81.11999999999999</v>
      </c>
      <c r="AD39" s="58">
        <f t="shared" si="6"/>
        <v>3650.3999999999996</v>
      </c>
      <c r="AE39" s="57" t="s">
        <v>3</v>
      </c>
      <c r="AF39" s="56">
        <v>1</v>
      </c>
      <c r="AG39" s="55" t="s">
        <v>2</v>
      </c>
      <c r="AH39" s="54">
        <f t="shared" si="14"/>
        <v>4.8</v>
      </c>
      <c r="AI39" s="53">
        <f t="shared" si="15"/>
        <v>0.24</v>
      </c>
      <c r="AJ39" s="52">
        <f t="shared" si="16"/>
        <v>10.799999999999999</v>
      </c>
      <c r="AK39" s="51" t="s">
        <v>1335</v>
      </c>
      <c r="AL39" s="50"/>
      <c r="AM39" s="49">
        <f t="shared" si="10"/>
        <v>143.5</v>
      </c>
      <c r="AN39" s="48">
        <f t="shared" si="11"/>
        <v>172.2</v>
      </c>
      <c r="AO39" s="47">
        <f t="shared" si="12"/>
        <v>2870</v>
      </c>
      <c r="AP39" s="46">
        <f t="shared" si="13"/>
        <v>3444</v>
      </c>
      <c r="AZ39" s="71">
        <v>45</v>
      </c>
      <c r="BA39" s="45">
        <v>2870</v>
      </c>
      <c r="BC39" s="464"/>
    </row>
    <row r="40" spans="1:55">
      <c r="A40" s="78" t="s">
        <v>1976</v>
      </c>
      <c r="B40" s="77" t="s">
        <v>1330</v>
      </c>
      <c r="C40" s="79">
        <v>50</v>
      </c>
      <c r="D40" s="79">
        <v>1000</v>
      </c>
      <c r="E40" s="79">
        <v>600</v>
      </c>
      <c r="F40" s="77" t="str">
        <f t="shared" si="0"/>
        <v>1000x600x50</v>
      </c>
      <c r="G40" s="184" t="s">
        <v>1338</v>
      </c>
      <c r="H40" s="183" t="s">
        <v>2033</v>
      </c>
      <c r="I40" s="182" t="s">
        <v>117</v>
      </c>
      <c r="J40" s="70" t="s">
        <v>5</v>
      </c>
      <c r="K40" s="69"/>
      <c r="L40" s="69"/>
      <c r="M40" s="68" t="s">
        <v>5</v>
      </c>
      <c r="N40" s="67">
        <v>8</v>
      </c>
      <c r="O40" s="60">
        <f t="shared" si="1"/>
        <v>4.8</v>
      </c>
      <c r="P40" s="59">
        <f t="shared" si="2"/>
        <v>0.24</v>
      </c>
      <c r="Q40" s="58">
        <f t="shared" si="3"/>
        <v>10.799999999999999</v>
      </c>
      <c r="R40" s="62">
        <v>24</v>
      </c>
      <c r="S40" s="64">
        <v>4</v>
      </c>
      <c r="T40" s="180">
        <f>R40*N40</f>
        <v>192</v>
      </c>
      <c r="U40" s="60">
        <f>O40*R40</f>
        <v>115.19999999999999</v>
      </c>
      <c r="V40" s="59">
        <f>P40*R40</f>
        <v>5.76</v>
      </c>
      <c r="W40" s="60">
        <f>AZ40*V40</f>
        <v>259.2</v>
      </c>
      <c r="X40" s="60" t="s">
        <v>280</v>
      </c>
      <c r="Y40" s="185">
        <f>R40/S40*N40*C40+140</f>
        <v>2540</v>
      </c>
      <c r="Z40" s="161">
        <v>312</v>
      </c>
      <c r="AA40" s="64">
        <v>13</v>
      </c>
      <c r="AB40" s="60">
        <f t="shared" si="4"/>
        <v>1497.6</v>
      </c>
      <c r="AC40" s="59">
        <f t="shared" si="5"/>
        <v>74.88</v>
      </c>
      <c r="AD40" s="58">
        <f t="shared" si="6"/>
        <v>3369.6</v>
      </c>
      <c r="AE40" s="57" t="s">
        <v>3</v>
      </c>
      <c r="AF40" s="56">
        <v>1</v>
      </c>
      <c r="AG40" s="177" t="s">
        <v>150</v>
      </c>
      <c r="AH40" s="54">
        <f t="shared" si="14"/>
        <v>115.19999999999999</v>
      </c>
      <c r="AI40" s="53">
        <f t="shared" si="15"/>
        <v>5.76</v>
      </c>
      <c r="AJ40" s="52">
        <f t="shared" si="16"/>
        <v>259.2</v>
      </c>
      <c r="AK40" s="51" t="s">
        <v>1335</v>
      </c>
      <c r="AL40" s="50" t="s">
        <v>1334</v>
      </c>
      <c r="AM40" s="49">
        <f t="shared" si="10"/>
        <v>143.5</v>
      </c>
      <c r="AN40" s="48">
        <f t="shared" si="11"/>
        <v>172.2</v>
      </c>
      <c r="AO40" s="47">
        <f t="shared" si="12"/>
        <v>2870</v>
      </c>
      <c r="AP40" s="46">
        <f t="shared" si="13"/>
        <v>3444</v>
      </c>
      <c r="AZ40" s="71">
        <v>45</v>
      </c>
      <c r="BA40" s="45">
        <v>2870</v>
      </c>
      <c r="BC40" s="464"/>
    </row>
    <row r="41" spans="1:55">
      <c r="A41" s="78" t="s">
        <v>1976</v>
      </c>
      <c r="B41" s="77" t="s">
        <v>1330</v>
      </c>
      <c r="C41" s="79">
        <v>50</v>
      </c>
      <c r="D41" s="79">
        <v>1000</v>
      </c>
      <c r="E41" s="79">
        <v>600</v>
      </c>
      <c r="F41" s="77" t="str">
        <f t="shared" si="0"/>
        <v>1000x600x50</v>
      </c>
      <c r="G41" s="184" t="s">
        <v>1337</v>
      </c>
      <c r="H41" s="183" t="s">
        <v>1336</v>
      </c>
      <c r="I41" s="182" t="s">
        <v>117</v>
      </c>
      <c r="J41" s="70"/>
      <c r="K41" s="69" t="s">
        <v>5</v>
      </c>
      <c r="L41" s="69" t="s">
        <v>5</v>
      </c>
      <c r="M41" s="68"/>
      <c r="N41" s="67">
        <v>8</v>
      </c>
      <c r="O41" s="60">
        <f t="shared" si="1"/>
        <v>4.8</v>
      </c>
      <c r="P41" s="59">
        <f t="shared" si="2"/>
        <v>0.24</v>
      </c>
      <c r="Q41" s="58">
        <f t="shared" si="3"/>
        <v>10.799999999999999</v>
      </c>
      <c r="R41" s="62">
        <v>24</v>
      </c>
      <c r="S41" s="64">
        <v>4</v>
      </c>
      <c r="T41" s="180">
        <f>R41*N41</f>
        <v>192</v>
      </c>
      <c r="U41" s="60">
        <f>O41*R41</f>
        <v>115.19999999999999</v>
      </c>
      <c r="V41" s="59">
        <f>P41*R41</f>
        <v>5.76</v>
      </c>
      <c r="W41" s="60">
        <f>AZ41*V41</f>
        <v>259.2</v>
      </c>
      <c r="X41" s="60" t="s">
        <v>280</v>
      </c>
      <c r="Y41" s="185">
        <f>R41/S41*N41*C41+140</f>
        <v>2540</v>
      </c>
      <c r="Z41" s="161">
        <v>312</v>
      </c>
      <c r="AA41" s="64">
        <v>13</v>
      </c>
      <c r="AB41" s="60">
        <f t="shared" si="4"/>
        <v>1497.6</v>
      </c>
      <c r="AC41" s="59">
        <f t="shared" si="5"/>
        <v>74.88</v>
      </c>
      <c r="AD41" s="58">
        <f t="shared" si="6"/>
        <v>3369.6</v>
      </c>
      <c r="AE41" s="57" t="s">
        <v>3</v>
      </c>
      <c r="AF41" s="56">
        <v>1</v>
      </c>
      <c r="AG41" s="177" t="s">
        <v>150</v>
      </c>
      <c r="AH41" s="54">
        <f t="shared" si="14"/>
        <v>115.19999999999999</v>
      </c>
      <c r="AI41" s="53">
        <f t="shared" si="15"/>
        <v>5.76</v>
      </c>
      <c r="AJ41" s="52">
        <f t="shared" si="16"/>
        <v>259.2</v>
      </c>
      <c r="AK41" s="51" t="s">
        <v>1335</v>
      </c>
      <c r="AL41" s="50" t="s">
        <v>1334</v>
      </c>
      <c r="AM41" s="49">
        <f t="shared" si="10"/>
        <v>143.5</v>
      </c>
      <c r="AN41" s="48">
        <f t="shared" si="11"/>
        <v>172.2</v>
      </c>
      <c r="AO41" s="47">
        <f t="shared" si="12"/>
        <v>2870</v>
      </c>
      <c r="AP41" s="46">
        <f t="shared" si="13"/>
        <v>3444</v>
      </c>
      <c r="AZ41" s="71">
        <v>45</v>
      </c>
      <c r="BA41" s="45">
        <v>2870</v>
      </c>
      <c r="BC41" s="464"/>
    </row>
    <row r="42" spans="1:55">
      <c r="A42" s="78" t="s">
        <v>1976</v>
      </c>
      <c r="B42" s="77" t="s">
        <v>1330</v>
      </c>
      <c r="C42" s="191">
        <v>100</v>
      </c>
      <c r="D42" s="79">
        <v>1000</v>
      </c>
      <c r="E42" s="79">
        <v>600</v>
      </c>
      <c r="F42" s="75" t="str">
        <f t="shared" si="0"/>
        <v>1000x600x100</v>
      </c>
      <c r="G42" s="184" t="s">
        <v>1333</v>
      </c>
      <c r="H42" s="183" t="s">
        <v>1332</v>
      </c>
      <c r="I42" s="182" t="s">
        <v>2</v>
      </c>
      <c r="J42" s="70" t="s">
        <v>5</v>
      </c>
      <c r="K42" s="69" t="s">
        <v>5</v>
      </c>
      <c r="L42" s="69" t="s">
        <v>5</v>
      </c>
      <c r="M42" s="68" t="s">
        <v>5</v>
      </c>
      <c r="N42" s="67">
        <v>4</v>
      </c>
      <c r="O42" s="60">
        <f t="shared" si="1"/>
        <v>2.4</v>
      </c>
      <c r="P42" s="59">
        <f t="shared" si="2"/>
        <v>0.24</v>
      </c>
      <c r="Q42" s="58">
        <f t="shared" si="3"/>
        <v>10.799999999999999</v>
      </c>
      <c r="R42" s="168"/>
      <c r="S42" s="64"/>
      <c r="T42" s="167"/>
      <c r="U42" s="165"/>
      <c r="V42" s="166"/>
      <c r="W42" s="165"/>
      <c r="X42" s="165"/>
      <c r="Y42" s="164"/>
      <c r="Z42" s="62">
        <v>338</v>
      </c>
      <c r="AA42" s="61" t="s">
        <v>4</v>
      </c>
      <c r="AB42" s="60">
        <f t="shared" si="4"/>
        <v>811.19999999999993</v>
      </c>
      <c r="AC42" s="59">
        <f t="shared" si="5"/>
        <v>81.11999999999999</v>
      </c>
      <c r="AD42" s="58">
        <f t="shared" si="6"/>
        <v>3650.3999999999996</v>
      </c>
      <c r="AE42" s="57" t="s">
        <v>3</v>
      </c>
      <c r="AF42" s="56">
        <v>1</v>
      </c>
      <c r="AG42" s="55" t="s">
        <v>2</v>
      </c>
      <c r="AH42" s="54">
        <f t="shared" si="14"/>
        <v>2.4</v>
      </c>
      <c r="AI42" s="53">
        <f t="shared" si="15"/>
        <v>0.24</v>
      </c>
      <c r="AJ42" s="52">
        <f t="shared" si="16"/>
        <v>10.799999999999999</v>
      </c>
      <c r="AK42" s="51" t="s">
        <v>1326</v>
      </c>
      <c r="AL42" s="50"/>
      <c r="AM42" s="49">
        <f t="shared" si="10"/>
        <v>287</v>
      </c>
      <c r="AN42" s="48">
        <f t="shared" si="11"/>
        <v>344.4</v>
      </c>
      <c r="AO42" s="47">
        <f t="shared" si="12"/>
        <v>2870</v>
      </c>
      <c r="AP42" s="46">
        <f t="shared" si="13"/>
        <v>3444</v>
      </c>
      <c r="AZ42" s="71">
        <v>45</v>
      </c>
      <c r="BA42" s="45">
        <v>2870</v>
      </c>
      <c r="BC42" s="464"/>
    </row>
    <row r="43" spans="1:55">
      <c r="A43" s="78" t="s">
        <v>1976</v>
      </c>
      <c r="B43" s="77" t="s">
        <v>1330</v>
      </c>
      <c r="C43" s="79">
        <v>100</v>
      </c>
      <c r="D43" s="79">
        <v>1000</v>
      </c>
      <c r="E43" s="79">
        <v>600</v>
      </c>
      <c r="F43" s="77" t="str">
        <f t="shared" si="0"/>
        <v>1000x600x100</v>
      </c>
      <c r="G43" s="184" t="s">
        <v>1331</v>
      </c>
      <c r="H43" s="183" t="s">
        <v>2034</v>
      </c>
      <c r="I43" s="182" t="s">
        <v>117</v>
      </c>
      <c r="J43" s="70" t="s">
        <v>5</v>
      </c>
      <c r="K43" s="69"/>
      <c r="L43" s="69"/>
      <c r="M43" s="68" t="s">
        <v>5</v>
      </c>
      <c r="N43" s="67">
        <v>4</v>
      </c>
      <c r="O43" s="60">
        <f t="shared" si="1"/>
        <v>2.4</v>
      </c>
      <c r="P43" s="59">
        <f t="shared" si="2"/>
        <v>0.24</v>
      </c>
      <c r="Q43" s="58">
        <f t="shared" si="3"/>
        <v>10.799999999999999</v>
      </c>
      <c r="R43" s="62">
        <v>24</v>
      </c>
      <c r="S43" s="64">
        <v>4</v>
      </c>
      <c r="T43" s="180">
        <f>R43*N43</f>
        <v>96</v>
      </c>
      <c r="U43" s="60">
        <f>O43*R43</f>
        <v>57.599999999999994</v>
      </c>
      <c r="V43" s="59">
        <f>P43*R43</f>
        <v>5.76</v>
      </c>
      <c r="W43" s="60">
        <f>AZ43*V43</f>
        <v>259.2</v>
      </c>
      <c r="X43" s="60" t="s">
        <v>280</v>
      </c>
      <c r="Y43" s="185">
        <f>R43/S43*N43*C43+140</f>
        <v>2540</v>
      </c>
      <c r="Z43" s="161">
        <v>312</v>
      </c>
      <c r="AA43" s="64">
        <v>13</v>
      </c>
      <c r="AB43" s="60">
        <f t="shared" si="4"/>
        <v>748.8</v>
      </c>
      <c r="AC43" s="59">
        <f t="shared" si="5"/>
        <v>74.88</v>
      </c>
      <c r="AD43" s="58">
        <f t="shared" si="6"/>
        <v>3369.6</v>
      </c>
      <c r="AE43" s="57" t="s">
        <v>3</v>
      </c>
      <c r="AF43" s="56">
        <v>1</v>
      </c>
      <c r="AG43" s="177" t="s">
        <v>150</v>
      </c>
      <c r="AH43" s="54">
        <f t="shared" si="14"/>
        <v>57.599999999999994</v>
      </c>
      <c r="AI43" s="53">
        <f t="shared" si="15"/>
        <v>5.76</v>
      </c>
      <c r="AJ43" s="52">
        <f t="shared" si="16"/>
        <v>259.2</v>
      </c>
      <c r="AK43" s="51" t="s">
        <v>1326</v>
      </c>
      <c r="AL43" s="50" t="s">
        <v>1325</v>
      </c>
      <c r="AM43" s="49">
        <f t="shared" si="10"/>
        <v>287</v>
      </c>
      <c r="AN43" s="48">
        <f t="shared" si="11"/>
        <v>344.4</v>
      </c>
      <c r="AO43" s="47">
        <f t="shared" si="12"/>
        <v>2870</v>
      </c>
      <c r="AP43" s="46">
        <f t="shared" si="13"/>
        <v>3444</v>
      </c>
      <c r="AZ43" s="71">
        <v>45</v>
      </c>
      <c r="BA43" s="45">
        <v>2870</v>
      </c>
      <c r="BC43" s="464"/>
    </row>
    <row r="44" spans="1:55">
      <c r="A44" s="78" t="s">
        <v>1976</v>
      </c>
      <c r="B44" s="77" t="s">
        <v>1330</v>
      </c>
      <c r="C44" s="79">
        <v>100</v>
      </c>
      <c r="D44" s="79">
        <v>1000</v>
      </c>
      <c r="E44" s="79">
        <v>600</v>
      </c>
      <c r="F44" s="77" t="str">
        <f t="shared" si="0"/>
        <v>1000x600x100</v>
      </c>
      <c r="G44" s="184" t="s">
        <v>1328</v>
      </c>
      <c r="H44" s="183" t="s">
        <v>1327</v>
      </c>
      <c r="I44" s="182" t="s">
        <v>117</v>
      </c>
      <c r="J44" s="70"/>
      <c r="K44" s="69" t="s">
        <v>5</v>
      </c>
      <c r="L44" s="69" t="s">
        <v>5</v>
      </c>
      <c r="M44" s="68"/>
      <c r="N44" s="67">
        <v>4</v>
      </c>
      <c r="O44" s="60">
        <f t="shared" si="1"/>
        <v>2.4</v>
      </c>
      <c r="P44" s="59">
        <f t="shared" si="2"/>
        <v>0.24</v>
      </c>
      <c r="Q44" s="58">
        <f t="shared" si="3"/>
        <v>10.799999999999999</v>
      </c>
      <c r="R44" s="62">
        <v>24</v>
      </c>
      <c r="S44" s="64">
        <v>4</v>
      </c>
      <c r="T44" s="180">
        <f>R44*N44</f>
        <v>96</v>
      </c>
      <c r="U44" s="60">
        <f>O44*R44</f>
        <v>57.599999999999994</v>
      </c>
      <c r="V44" s="59">
        <f>P44*R44</f>
        <v>5.76</v>
      </c>
      <c r="W44" s="60">
        <f>AZ44*V44</f>
        <v>259.2</v>
      </c>
      <c r="X44" s="60" t="s">
        <v>280</v>
      </c>
      <c r="Y44" s="185">
        <f>R44/S44*N44*C44+140</f>
        <v>2540</v>
      </c>
      <c r="Z44" s="161">
        <v>312</v>
      </c>
      <c r="AA44" s="64">
        <v>13</v>
      </c>
      <c r="AB44" s="60">
        <f t="shared" si="4"/>
        <v>748.8</v>
      </c>
      <c r="AC44" s="59">
        <f t="shared" si="5"/>
        <v>74.88</v>
      </c>
      <c r="AD44" s="58">
        <f t="shared" si="6"/>
        <v>3369.6</v>
      </c>
      <c r="AE44" s="57" t="s">
        <v>3</v>
      </c>
      <c r="AF44" s="56">
        <v>1</v>
      </c>
      <c r="AG44" s="177" t="s">
        <v>150</v>
      </c>
      <c r="AH44" s="54">
        <f t="shared" si="14"/>
        <v>57.599999999999994</v>
      </c>
      <c r="AI44" s="53">
        <f t="shared" si="15"/>
        <v>5.76</v>
      </c>
      <c r="AJ44" s="52">
        <f t="shared" si="16"/>
        <v>259.2</v>
      </c>
      <c r="AK44" s="51" t="s">
        <v>1326</v>
      </c>
      <c r="AL44" s="50" t="s">
        <v>1325</v>
      </c>
      <c r="AM44" s="49">
        <f t="shared" si="10"/>
        <v>287</v>
      </c>
      <c r="AN44" s="48">
        <f t="shared" si="11"/>
        <v>344.4</v>
      </c>
      <c r="AO44" s="47">
        <f t="shared" si="12"/>
        <v>2870</v>
      </c>
      <c r="AP44" s="46">
        <f t="shared" si="13"/>
        <v>3444</v>
      </c>
      <c r="AZ44" s="71">
        <v>45</v>
      </c>
      <c r="BA44" s="45">
        <v>2870</v>
      </c>
      <c r="BC44" s="464"/>
    </row>
    <row r="45" spans="1:55">
      <c r="A45" s="78" t="s">
        <v>1976</v>
      </c>
      <c r="B45" s="75" t="s">
        <v>1144</v>
      </c>
      <c r="C45" s="191">
        <v>50</v>
      </c>
      <c r="D45" s="76">
        <v>1000</v>
      </c>
      <c r="E45" s="76">
        <v>600</v>
      </c>
      <c r="F45" s="75" t="str">
        <f t="shared" ref="F45:F62" si="17">D45&amp;"x"&amp;E45&amp;"x"&amp;C45</f>
        <v>1000x600x50</v>
      </c>
      <c r="G45" s="163" t="s">
        <v>1194</v>
      </c>
      <c r="H45" s="73" t="s">
        <v>1193</v>
      </c>
      <c r="I45" s="72" t="s">
        <v>2</v>
      </c>
      <c r="J45" s="70" t="s">
        <v>5</v>
      </c>
      <c r="K45" s="69" t="s">
        <v>5</v>
      </c>
      <c r="L45" s="69" t="s">
        <v>5</v>
      </c>
      <c r="M45" s="68"/>
      <c r="N45" s="67">
        <v>10</v>
      </c>
      <c r="O45" s="60">
        <f t="shared" ref="O45:O62" si="18">N45*D45*E45/1000000</f>
        <v>6</v>
      </c>
      <c r="P45" s="59">
        <f t="shared" ref="P45:P62" si="19">O45*C45/1000</f>
        <v>0.3</v>
      </c>
      <c r="Q45" s="58">
        <f t="shared" si="3"/>
        <v>13.5</v>
      </c>
      <c r="R45" s="168"/>
      <c r="S45" s="64"/>
      <c r="T45" s="167"/>
      <c r="U45" s="165"/>
      <c r="V45" s="166"/>
      <c r="W45" s="165"/>
      <c r="X45" s="165"/>
      <c r="Y45" s="164"/>
      <c r="Z45" s="62">
        <v>273</v>
      </c>
      <c r="AA45" s="61" t="s">
        <v>4</v>
      </c>
      <c r="AB45" s="60">
        <f t="shared" ref="AB45:AB62" si="20">IF($AA45="--",$Z45*O45,$AA45*U45)</f>
        <v>1638</v>
      </c>
      <c r="AC45" s="59">
        <f t="shared" si="5"/>
        <v>81.899999999999991</v>
      </c>
      <c r="AD45" s="58">
        <f t="shared" si="6"/>
        <v>3685.5</v>
      </c>
      <c r="AE45" s="178" t="s">
        <v>287</v>
      </c>
      <c r="AF45" s="56">
        <v>445</v>
      </c>
      <c r="AG45" s="55" t="s">
        <v>2</v>
      </c>
      <c r="AH45" s="54">
        <f t="shared" si="14"/>
        <v>2670</v>
      </c>
      <c r="AI45" s="53">
        <f t="shared" si="15"/>
        <v>133.5</v>
      </c>
      <c r="AJ45" s="52">
        <f t="shared" si="16"/>
        <v>6007.5</v>
      </c>
      <c r="AK45" s="51" t="s">
        <v>1184</v>
      </c>
      <c r="AL45" s="50"/>
      <c r="AM45" s="49">
        <f t="shared" si="10"/>
        <v>146.5</v>
      </c>
      <c r="AN45" s="48">
        <f t="shared" si="11"/>
        <v>175.8</v>
      </c>
      <c r="AO45" s="47">
        <f t="shared" si="12"/>
        <v>2930</v>
      </c>
      <c r="AP45" s="46">
        <f t="shared" si="13"/>
        <v>3516</v>
      </c>
      <c r="AZ45" s="71">
        <v>45</v>
      </c>
      <c r="BA45" s="45">
        <v>2930</v>
      </c>
      <c r="BC45" s="464"/>
    </row>
    <row r="46" spans="1:55">
      <c r="A46" s="78" t="s">
        <v>1976</v>
      </c>
      <c r="B46" s="77" t="s">
        <v>1144</v>
      </c>
      <c r="C46" s="190">
        <v>50</v>
      </c>
      <c r="D46" s="79">
        <v>1000</v>
      </c>
      <c r="E46" s="79">
        <v>600</v>
      </c>
      <c r="F46" s="77" t="str">
        <f t="shared" si="17"/>
        <v>1000x600x50</v>
      </c>
      <c r="G46" s="163" t="s">
        <v>1192</v>
      </c>
      <c r="H46" s="73" t="s">
        <v>1191</v>
      </c>
      <c r="I46" s="72" t="s">
        <v>2</v>
      </c>
      <c r="J46" s="70"/>
      <c r="K46" s="69"/>
      <c r="L46" s="69"/>
      <c r="M46" s="68" t="s">
        <v>5</v>
      </c>
      <c r="N46" s="67">
        <v>12</v>
      </c>
      <c r="O46" s="60">
        <f t="shared" si="18"/>
        <v>7.2</v>
      </c>
      <c r="P46" s="59">
        <f t="shared" si="19"/>
        <v>0.36</v>
      </c>
      <c r="Q46" s="58">
        <f t="shared" si="3"/>
        <v>16.2</v>
      </c>
      <c r="R46" s="168"/>
      <c r="S46" s="64"/>
      <c r="T46" s="167"/>
      <c r="U46" s="165"/>
      <c r="V46" s="166"/>
      <c r="W46" s="165"/>
      <c r="X46" s="165"/>
      <c r="Y46" s="164"/>
      <c r="Z46" s="62">
        <v>208</v>
      </c>
      <c r="AA46" s="61" t="s">
        <v>4</v>
      </c>
      <c r="AB46" s="60">
        <f t="shared" si="20"/>
        <v>1497.6000000000001</v>
      </c>
      <c r="AC46" s="59">
        <f t="shared" si="5"/>
        <v>74.88</v>
      </c>
      <c r="AD46" s="58">
        <f t="shared" si="6"/>
        <v>3369.6</v>
      </c>
      <c r="AE46" s="178" t="s">
        <v>287</v>
      </c>
      <c r="AF46" s="56">
        <v>371</v>
      </c>
      <c r="AG46" s="55" t="s">
        <v>2</v>
      </c>
      <c r="AH46" s="54">
        <f t="shared" si="14"/>
        <v>2671.2000000000003</v>
      </c>
      <c r="AI46" s="53">
        <f t="shared" si="15"/>
        <v>133.56</v>
      </c>
      <c r="AJ46" s="52">
        <f t="shared" si="16"/>
        <v>6010.2</v>
      </c>
      <c r="AK46" s="51" t="s">
        <v>1190</v>
      </c>
      <c r="AL46" s="50"/>
      <c r="AM46" s="49">
        <f t="shared" si="10"/>
        <v>146.5</v>
      </c>
      <c r="AN46" s="48">
        <f t="shared" si="11"/>
        <v>175.8</v>
      </c>
      <c r="AO46" s="47">
        <f t="shared" si="12"/>
        <v>2930</v>
      </c>
      <c r="AP46" s="46">
        <f t="shared" si="13"/>
        <v>3516</v>
      </c>
      <c r="AZ46" s="71">
        <v>45</v>
      </c>
      <c r="BA46" s="45">
        <v>2930</v>
      </c>
      <c r="BC46" s="464"/>
    </row>
    <row r="47" spans="1:55">
      <c r="A47" s="78" t="s">
        <v>1976</v>
      </c>
      <c r="B47" s="77" t="s">
        <v>1144</v>
      </c>
      <c r="C47" s="189">
        <v>50</v>
      </c>
      <c r="D47" s="79">
        <v>1000</v>
      </c>
      <c r="E47" s="79">
        <v>600</v>
      </c>
      <c r="F47" s="77" t="str">
        <f t="shared" si="17"/>
        <v>1000x600x50</v>
      </c>
      <c r="G47" s="163" t="s">
        <v>1189</v>
      </c>
      <c r="H47" s="73" t="s">
        <v>1188</v>
      </c>
      <c r="I47" s="72" t="s">
        <v>117</v>
      </c>
      <c r="J47" s="70" t="s">
        <v>5</v>
      </c>
      <c r="K47" s="69"/>
      <c r="L47" s="69"/>
      <c r="M47" s="68"/>
      <c r="N47" s="67">
        <v>10</v>
      </c>
      <c r="O47" s="60">
        <f t="shared" si="18"/>
        <v>6</v>
      </c>
      <c r="P47" s="59">
        <f t="shared" si="19"/>
        <v>0.3</v>
      </c>
      <c r="Q47" s="58">
        <f t="shared" si="3"/>
        <v>13.5</v>
      </c>
      <c r="R47" s="188">
        <v>8</v>
      </c>
      <c r="S47" s="64">
        <v>2</v>
      </c>
      <c r="T47" s="180">
        <f>R47*N47</f>
        <v>80</v>
      </c>
      <c r="U47" s="60">
        <f>O47*R47</f>
        <v>48</v>
      </c>
      <c r="V47" s="59">
        <f>P47*R47</f>
        <v>2.4</v>
      </c>
      <c r="W47" s="60">
        <f>AZ47*V47</f>
        <v>108</v>
      </c>
      <c r="X47" s="60" t="s">
        <v>560</v>
      </c>
      <c r="Y47" s="179">
        <f>R47/S47*N47*C47+140</f>
        <v>2140</v>
      </c>
      <c r="Z47" s="161">
        <v>208</v>
      </c>
      <c r="AA47" s="64">
        <v>26</v>
      </c>
      <c r="AB47" s="60">
        <f t="shared" si="20"/>
        <v>1248</v>
      </c>
      <c r="AC47" s="59">
        <f t="shared" si="5"/>
        <v>62.4</v>
      </c>
      <c r="AD47" s="58">
        <f t="shared" si="6"/>
        <v>2808</v>
      </c>
      <c r="AE47" s="178" t="s">
        <v>287</v>
      </c>
      <c r="AF47" s="56">
        <v>56</v>
      </c>
      <c r="AG47" s="177" t="s">
        <v>150</v>
      </c>
      <c r="AH47" s="54">
        <f t="shared" si="14"/>
        <v>2688</v>
      </c>
      <c r="AI47" s="53">
        <f t="shared" si="15"/>
        <v>134.4</v>
      </c>
      <c r="AJ47" s="52">
        <f t="shared" si="16"/>
        <v>6048</v>
      </c>
      <c r="AK47" s="51" t="s">
        <v>1184</v>
      </c>
      <c r="AL47" s="50" t="s">
        <v>1187</v>
      </c>
      <c r="AM47" s="49">
        <f t="shared" si="10"/>
        <v>146.5</v>
      </c>
      <c r="AN47" s="48">
        <f t="shared" si="11"/>
        <v>175.8</v>
      </c>
      <c r="AO47" s="47">
        <f t="shared" ref="AO47:AO77" si="21">ROUND(BA47*(1-$AP$9),2)</f>
        <v>2930</v>
      </c>
      <c r="AP47" s="46">
        <f t="shared" si="13"/>
        <v>3516</v>
      </c>
      <c r="AZ47" s="71">
        <v>45</v>
      </c>
      <c r="BA47" s="45">
        <v>2930</v>
      </c>
      <c r="BC47" s="464"/>
    </row>
    <row r="48" spans="1:55">
      <c r="A48" s="78" t="s">
        <v>1976</v>
      </c>
      <c r="B48" s="77" t="s">
        <v>1144</v>
      </c>
      <c r="C48" s="189">
        <v>50</v>
      </c>
      <c r="D48" s="79">
        <v>1000</v>
      </c>
      <c r="E48" s="79">
        <v>600</v>
      </c>
      <c r="F48" s="77" t="str">
        <f t="shared" si="17"/>
        <v>1000x600x50</v>
      </c>
      <c r="G48" s="163" t="s">
        <v>1186</v>
      </c>
      <c r="H48" s="73" t="s">
        <v>1185</v>
      </c>
      <c r="I48" s="72" t="s">
        <v>117</v>
      </c>
      <c r="J48" s="70"/>
      <c r="K48" s="69" t="s">
        <v>5</v>
      </c>
      <c r="L48" s="69" t="s">
        <v>5</v>
      </c>
      <c r="M48" s="68"/>
      <c r="N48" s="67">
        <v>10</v>
      </c>
      <c r="O48" s="60">
        <f t="shared" si="18"/>
        <v>6</v>
      </c>
      <c r="P48" s="59">
        <f t="shared" si="19"/>
        <v>0.3</v>
      </c>
      <c r="Q48" s="58">
        <f t="shared" si="3"/>
        <v>13.5</v>
      </c>
      <c r="R48" s="188">
        <v>20</v>
      </c>
      <c r="S48" s="64">
        <v>4</v>
      </c>
      <c r="T48" s="180">
        <f>R48*N48</f>
        <v>200</v>
      </c>
      <c r="U48" s="60">
        <f>O48*R48</f>
        <v>120</v>
      </c>
      <c r="V48" s="59">
        <f>P48*R48</f>
        <v>6</v>
      </c>
      <c r="W48" s="60">
        <f>AZ48*V48</f>
        <v>270</v>
      </c>
      <c r="X48" s="60" t="s">
        <v>280</v>
      </c>
      <c r="Y48" s="185">
        <f>R48/S48*N48*C48+140</f>
        <v>2640</v>
      </c>
      <c r="Z48" s="161">
        <v>260</v>
      </c>
      <c r="AA48" s="64">
        <v>13</v>
      </c>
      <c r="AB48" s="60">
        <f t="shared" si="20"/>
        <v>1560</v>
      </c>
      <c r="AC48" s="59">
        <f t="shared" si="5"/>
        <v>78</v>
      </c>
      <c r="AD48" s="58">
        <f t="shared" si="6"/>
        <v>3510</v>
      </c>
      <c r="AE48" s="178" t="s">
        <v>287</v>
      </c>
      <c r="AF48" s="56">
        <v>23</v>
      </c>
      <c r="AG48" s="177" t="s">
        <v>150</v>
      </c>
      <c r="AH48" s="54">
        <f t="shared" si="14"/>
        <v>2760</v>
      </c>
      <c r="AI48" s="53">
        <f t="shared" si="15"/>
        <v>138</v>
      </c>
      <c r="AJ48" s="52">
        <f t="shared" si="16"/>
        <v>6210</v>
      </c>
      <c r="AK48" s="51" t="s">
        <v>1184</v>
      </c>
      <c r="AL48" s="50" t="s">
        <v>1183</v>
      </c>
      <c r="AM48" s="49">
        <f t="shared" si="10"/>
        <v>146.5</v>
      </c>
      <c r="AN48" s="48">
        <f t="shared" si="11"/>
        <v>175.8</v>
      </c>
      <c r="AO48" s="47">
        <f t="shared" si="21"/>
        <v>2930</v>
      </c>
      <c r="AP48" s="46">
        <f t="shared" si="13"/>
        <v>3516</v>
      </c>
      <c r="AZ48" s="71">
        <v>45</v>
      </c>
      <c r="BA48" s="45">
        <v>2930</v>
      </c>
      <c r="BC48" s="464"/>
    </row>
    <row r="49" spans="1:55">
      <c r="A49" s="78" t="s">
        <v>1976</v>
      </c>
      <c r="B49" s="77" t="s">
        <v>1144</v>
      </c>
      <c r="C49" s="191">
        <v>80</v>
      </c>
      <c r="D49" s="79">
        <v>1000</v>
      </c>
      <c r="E49" s="79">
        <v>600</v>
      </c>
      <c r="F49" s="75" t="str">
        <f t="shared" si="17"/>
        <v>1000x600x80</v>
      </c>
      <c r="G49" s="163" t="s">
        <v>1182</v>
      </c>
      <c r="H49" s="73" t="s">
        <v>1181</v>
      </c>
      <c r="I49" s="72" t="s">
        <v>2</v>
      </c>
      <c r="J49" s="70" t="s">
        <v>5</v>
      </c>
      <c r="K49" s="69" t="s">
        <v>5</v>
      </c>
      <c r="L49" s="69" t="s">
        <v>5</v>
      </c>
      <c r="M49" s="68"/>
      <c r="N49" s="67">
        <v>6</v>
      </c>
      <c r="O49" s="60">
        <f t="shared" si="18"/>
        <v>3.6</v>
      </c>
      <c r="P49" s="59">
        <f t="shared" si="19"/>
        <v>0.28799999999999998</v>
      </c>
      <c r="Q49" s="58">
        <f t="shared" si="3"/>
        <v>12.959999999999999</v>
      </c>
      <c r="R49" s="168"/>
      <c r="S49" s="64"/>
      <c r="T49" s="167"/>
      <c r="U49" s="165"/>
      <c r="V49" s="166"/>
      <c r="W49" s="165"/>
      <c r="X49" s="165"/>
      <c r="Y49" s="164"/>
      <c r="Z49" s="62">
        <v>286</v>
      </c>
      <c r="AA49" s="61" t="s">
        <v>4</v>
      </c>
      <c r="AB49" s="60">
        <f t="shared" si="20"/>
        <v>1029.6000000000001</v>
      </c>
      <c r="AC49" s="59">
        <f t="shared" si="5"/>
        <v>82.367999999999995</v>
      </c>
      <c r="AD49" s="58">
        <f t="shared" si="6"/>
        <v>3706.56</v>
      </c>
      <c r="AE49" s="160" t="s">
        <v>143</v>
      </c>
      <c r="AF49" s="56">
        <v>695</v>
      </c>
      <c r="AG49" s="55" t="s">
        <v>2</v>
      </c>
      <c r="AH49" s="54">
        <f t="shared" si="14"/>
        <v>2502</v>
      </c>
      <c r="AI49" s="53">
        <f t="shared" si="15"/>
        <v>200.16</v>
      </c>
      <c r="AJ49" s="52">
        <f t="shared" si="16"/>
        <v>9007.1999999999989</v>
      </c>
      <c r="AK49" s="51" t="s">
        <v>1180</v>
      </c>
      <c r="AL49" s="50"/>
      <c r="AM49" s="49">
        <f t="shared" si="10"/>
        <v>236.8</v>
      </c>
      <c r="AN49" s="48">
        <f t="shared" si="11"/>
        <v>284.16000000000003</v>
      </c>
      <c r="AO49" s="47">
        <f t="shared" si="21"/>
        <v>2960</v>
      </c>
      <c r="AP49" s="46">
        <f t="shared" si="13"/>
        <v>3552</v>
      </c>
      <c r="AZ49" s="71">
        <v>45</v>
      </c>
      <c r="BA49" s="45">
        <v>2960</v>
      </c>
      <c r="BC49" s="464"/>
    </row>
    <row r="50" spans="1:55">
      <c r="A50" s="78" t="s">
        <v>1976</v>
      </c>
      <c r="B50" s="77" t="s">
        <v>1144</v>
      </c>
      <c r="C50" s="190">
        <v>80</v>
      </c>
      <c r="D50" s="79">
        <v>1000</v>
      </c>
      <c r="E50" s="79">
        <v>600</v>
      </c>
      <c r="F50" s="77" t="str">
        <f t="shared" si="17"/>
        <v>1000x600x80</v>
      </c>
      <c r="G50" s="163" t="s">
        <v>1179</v>
      </c>
      <c r="H50" s="73" t="s">
        <v>1178</v>
      </c>
      <c r="I50" s="72" t="s">
        <v>2</v>
      </c>
      <c r="J50" s="70"/>
      <c r="K50" s="69"/>
      <c r="L50" s="69"/>
      <c r="M50" s="68" t="s">
        <v>5</v>
      </c>
      <c r="N50" s="67">
        <v>7</v>
      </c>
      <c r="O50" s="60">
        <f t="shared" si="18"/>
        <v>4.2</v>
      </c>
      <c r="P50" s="59">
        <f t="shared" si="19"/>
        <v>0.33600000000000002</v>
      </c>
      <c r="Q50" s="58">
        <f t="shared" si="3"/>
        <v>15.120000000000001</v>
      </c>
      <c r="R50" s="168"/>
      <c r="S50" s="64"/>
      <c r="T50" s="167"/>
      <c r="U50" s="165"/>
      <c r="V50" s="166"/>
      <c r="W50" s="165"/>
      <c r="X50" s="165"/>
      <c r="Y50" s="164"/>
      <c r="Z50" s="62">
        <v>248</v>
      </c>
      <c r="AA50" s="61" t="s">
        <v>4</v>
      </c>
      <c r="AB50" s="60">
        <f t="shared" si="20"/>
        <v>1041.6000000000001</v>
      </c>
      <c r="AC50" s="59">
        <f t="shared" si="5"/>
        <v>83.328000000000003</v>
      </c>
      <c r="AD50" s="58">
        <f t="shared" si="6"/>
        <v>3749.76</v>
      </c>
      <c r="AE50" s="160" t="s">
        <v>143</v>
      </c>
      <c r="AF50" s="56">
        <v>596</v>
      </c>
      <c r="AG50" s="55" t="s">
        <v>2</v>
      </c>
      <c r="AH50" s="54">
        <f t="shared" si="14"/>
        <v>2503.2000000000003</v>
      </c>
      <c r="AI50" s="53">
        <f t="shared" si="15"/>
        <v>200.256</v>
      </c>
      <c r="AJ50" s="52">
        <f t="shared" si="16"/>
        <v>9011.52</v>
      </c>
      <c r="AK50" s="51" t="s">
        <v>1177</v>
      </c>
      <c r="AL50" s="50"/>
      <c r="AM50" s="49">
        <f t="shared" si="10"/>
        <v>236.8</v>
      </c>
      <c r="AN50" s="48">
        <f t="shared" si="11"/>
        <v>284.16000000000003</v>
      </c>
      <c r="AO50" s="47">
        <f t="shared" si="21"/>
        <v>2960</v>
      </c>
      <c r="AP50" s="46">
        <f t="shared" si="13"/>
        <v>3552</v>
      </c>
      <c r="AZ50" s="71">
        <v>45</v>
      </c>
      <c r="BA50" s="45">
        <v>2960</v>
      </c>
      <c r="BC50" s="464"/>
    </row>
    <row r="51" spans="1:55">
      <c r="A51" s="78" t="s">
        <v>1976</v>
      </c>
      <c r="B51" s="77" t="s">
        <v>1144</v>
      </c>
      <c r="C51" s="76">
        <v>100</v>
      </c>
      <c r="D51" s="79">
        <v>1000</v>
      </c>
      <c r="E51" s="79">
        <v>600</v>
      </c>
      <c r="F51" s="75" t="str">
        <f t="shared" si="17"/>
        <v>1000x600x100</v>
      </c>
      <c r="G51" s="163" t="s">
        <v>1176</v>
      </c>
      <c r="H51" s="73" t="s">
        <v>1175</v>
      </c>
      <c r="I51" s="72" t="s">
        <v>2</v>
      </c>
      <c r="J51" s="70" t="s">
        <v>5</v>
      </c>
      <c r="K51" s="69" t="s">
        <v>5</v>
      </c>
      <c r="L51" s="69" t="s">
        <v>5</v>
      </c>
      <c r="M51" s="68"/>
      <c r="N51" s="67">
        <v>5</v>
      </c>
      <c r="O51" s="60">
        <f t="shared" si="18"/>
        <v>3</v>
      </c>
      <c r="P51" s="59">
        <f t="shared" si="19"/>
        <v>0.3</v>
      </c>
      <c r="Q51" s="58">
        <f t="shared" si="3"/>
        <v>13.5</v>
      </c>
      <c r="R51" s="168"/>
      <c r="S51" s="64"/>
      <c r="T51" s="167"/>
      <c r="U51" s="165"/>
      <c r="V51" s="166"/>
      <c r="W51" s="165"/>
      <c r="X51" s="165"/>
      <c r="Y51" s="164"/>
      <c r="Z51" s="62">
        <v>273</v>
      </c>
      <c r="AA51" s="61" t="s">
        <v>4</v>
      </c>
      <c r="AB51" s="60">
        <f t="shared" si="20"/>
        <v>819</v>
      </c>
      <c r="AC51" s="59">
        <f t="shared" si="5"/>
        <v>81.899999999999991</v>
      </c>
      <c r="AD51" s="58">
        <f t="shared" si="6"/>
        <v>3685.5</v>
      </c>
      <c r="AE51" s="178" t="s">
        <v>287</v>
      </c>
      <c r="AF51" s="56">
        <v>445</v>
      </c>
      <c r="AG51" s="55" t="s">
        <v>2</v>
      </c>
      <c r="AH51" s="54">
        <f t="shared" si="14"/>
        <v>1335</v>
      </c>
      <c r="AI51" s="53">
        <f t="shared" si="15"/>
        <v>133.5</v>
      </c>
      <c r="AJ51" s="52">
        <f t="shared" si="16"/>
        <v>6007.5</v>
      </c>
      <c r="AK51" s="51" t="s">
        <v>1167</v>
      </c>
      <c r="AL51" s="50"/>
      <c r="AM51" s="49">
        <f t="shared" si="10"/>
        <v>293</v>
      </c>
      <c r="AN51" s="48">
        <f t="shared" si="11"/>
        <v>351.6</v>
      </c>
      <c r="AO51" s="47">
        <f t="shared" si="21"/>
        <v>2930</v>
      </c>
      <c r="AP51" s="46">
        <f t="shared" si="13"/>
        <v>3516</v>
      </c>
      <c r="AZ51" s="71">
        <v>45</v>
      </c>
      <c r="BA51" s="45">
        <v>2930</v>
      </c>
      <c r="BC51" s="464"/>
    </row>
    <row r="52" spans="1:55">
      <c r="A52" s="78" t="s">
        <v>1976</v>
      </c>
      <c r="B52" s="77" t="s">
        <v>1144</v>
      </c>
      <c r="C52" s="79">
        <v>100</v>
      </c>
      <c r="D52" s="79">
        <v>1000</v>
      </c>
      <c r="E52" s="79">
        <v>600</v>
      </c>
      <c r="F52" s="77" t="str">
        <f t="shared" si="17"/>
        <v>1000x600x100</v>
      </c>
      <c r="G52" s="163" t="s">
        <v>1174</v>
      </c>
      <c r="H52" s="73" t="s">
        <v>1173</v>
      </c>
      <c r="I52" s="72" t="s">
        <v>2</v>
      </c>
      <c r="J52" s="70"/>
      <c r="K52" s="69"/>
      <c r="L52" s="69"/>
      <c r="M52" s="68" t="s">
        <v>5</v>
      </c>
      <c r="N52" s="67">
        <v>6</v>
      </c>
      <c r="O52" s="60">
        <f t="shared" si="18"/>
        <v>3.6</v>
      </c>
      <c r="P52" s="59">
        <f t="shared" si="19"/>
        <v>0.36</v>
      </c>
      <c r="Q52" s="58">
        <f t="shared" si="3"/>
        <v>16.2</v>
      </c>
      <c r="R52" s="168"/>
      <c r="S52" s="64"/>
      <c r="T52" s="167"/>
      <c r="U52" s="165"/>
      <c r="V52" s="166"/>
      <c r="W52" s="165"/>
      <c r="X52" s="165"/>
      <c r="Y52" s="164"/>
      <c r="Z52" s="62">
        <v>208</v>
      </c>
      <c r="AA52" s="61" t="s">
        <v>4</v>
      </c>
      <c r="AB52" s="60">
        <f t="shared" si="20"/>
        <v>748.80000000000007</v>
      </c>
      <c r="AC52" s="59">
        <f t="shared" si="5"/>
        <v>74.88</v>
      </c>
      <c r="AD52" s="58">
        <f t="shared" si="6"/>
        <v>3369.6</v>
      </c>
      <c r="AE52" s="178" t="s">
        <v>287</v>
      </c>
      <c r="AF52" s="56">
        <v>371</v>
      </c>
      <c r="AG52" s="55" t="s">
        <v>2</v>
      </c>
      <c r="AH52" s="54">
        <f t="shared" si="14"/>
        <v>1335.6000000000001</v>
      </c>
      <c r="AI52" s="53">
        <f t="shared" si="15"/>
        <v>133.56</v>
      </c>
      <c r="AJ52" s="52">
        <f t="shared" si="16"/>
        <v>6010.2</v>
      </c>
      <c r="AK52" s="51" t="s">
        <v>1163</v>
      </c>
      <c r="AL52" s="50"/>
      <c r="AM52" s="49">
        <f t="shared" si="10"/>
        <v>293</v>
      </c>
      <c r="AN52" s="48">
        <f t="shared" si="11"/>
        <v>351.6</v>
      </c>
      <c r="AO52" s="47">
        <f t="shared" si="21"/>
        <v>2930</v>
      </c>
      <c r="AP52" s="46">
        <f t="shared" si="13"/>
        <v>3516</v>
      </c>
      <c r="AZ52" s="71">
        <v>45</v>
      </c>
      <c r="BA52" s="45">
        <v>2930</v>
      </c>
      <c r="BC52" s="464"/>
    </row>
    <row r="53" spans="1:55">
      <c r="A53" s="78" t="s">
        <v>1976</v>
      </c>
      <c r="B53" s="77" t="s">
        <v>1144</v>
      </c>
      <c r="C53" s="189">
        <v>100</v>
      </c>
      <c r="D53" s="79">
        <v>1000</v>
      </c>
      <c r="E53" s="79">
        <v>600</v>
      </c>
      <c r="F53" s="77" t="str">
        <f t="shared" si="17"/>
        <v>1000x600x100</v>
      </c>
      <c r="G53" s="163" t="s">
        <v>1172</v>
      </c>
      <c r="H53" s="73" t="s">
        <v>1171</v>
      </c>
      <c r="I53" s="72" t="s">
        <v>117</v>
      </c>
      <c r="J53" s="70" t="s">
        <v>5</v>
      </c>
      <c r="K53" s="69"/>
      <c r="L53" s="69"/>
      <c r="M53" s="68"/>
      <c r="N53" s="67">
        <v>5</v>
      </c>
      <c r="O53" s="60">
        <f t="shared" si="18"/>
        <v>3</v>
      </c>
      <c r="P53" s="59">
        <f t="shared" si="19"/>
        <v>0.3</v>
      </c>
      <c r="Q53" s="58">
        <f t="shared" si="3"/>
        <v>13.5</v>
      </c>
      <c r="R53" s="188">
        <v>8</v>
      </c>
      <c r="S53" s="64">
        <v>2</v>
      </c>
      <c r="T53" s="180">
        <f>R53*N53</f>
        <v>40</v>
      </c>
      <c r="U53" s="60">
        <f>O53*R53</f>
        <v>24</v>
      </c>
      <c r="V53" s="59">
        <f>P53*R53</f>
        <v>2.4</v>
      </c>
      <c r="W53" s="60">
        <f>AZ53*V53</f>
        <v>108</v>
      </c>
      <c r="X53" s="60" t="s">
        <v>560</v>
      </c>
      <c r="Y53" s="179">
        <f>R53/S53*N53*C53+140</f>
        <v>2140</v>
      </c>
      <c r="Z53" s="161">
        <v>208</v>
      </c>
      <c r="AA53" s="64">
        <v>26</v>
      </c>
      <c r="AB53" s="60">
        <f t="shared" si="20"/>
        <v>624</v>
      </c>
      <c r="AC53" s="59">
        <f t="shared" si="5"/>
        <v>62.4</v>
      </c>
      <c r="AD53" s="58">
        <f t="shared" si="6"/>
        <v>2808</v>
      </c>
      <c r="AE53" s="178" t="s">
        <v>287</v>
      </c>
      <c r="AF53" s="56">
        <v>56</v>
      </c>
      <c r="AG53" s="177" t="s">
        <v>150</v>
      </c>
      <c r="AH53" s="54">
        <f t="shared" si="14"/>
        <v>1344</v>
      </c>
      <c r="AI53" s="53">
        <f t="shared" si="15"/>
        <v>134.4</v>
      </c>
      <c r="AJ53" s="52">
        <f t="shared" si="16"/>
        <v>6048</v>
      </c>
      <c r="AK53" s="51" t="s">
        <v>1167</v>
      </c>
      <c r="AL53" s="50" t="s">
        <v>1170</v>
      </c>
      <c r="AM53" s="49">
        <f t="shared" si="10"/>
        <v>293</v>
      </c>
      <c r="AN53" s="48">
        <f t="shared" si="11"/>
        <v>351.6</v>
      </c>
      <c r="AO53" s="47">
        <f t="shared" si="21"/>
        <v>2930</v>
      </c>
      <c r="AP53" s="46">
        <f t="shared" si="13"/>
        <v>3516</v>
      </c>
      <c r="AZ53" s="71">
        <v>45</v>
      </c>
      <c r="BA53" s="45">
        <v>2930</v>
      </c>
      <c r="BC53" s="464"/>
    </row>
    <row r="54" spans="1:55">
      <c r="A54" s="78" t="s">
        <v>1976</v>
      </c>
      <c r="B54" s="77" t="s">
        <v>1144</v>
      </c>
      <c r="C54" s="189">
        <v>100</v>
      </c>
      <c r="D54" s="79">
        <v>1000</v>
      </c>
      <c r="E54" s="79">
        <v>600</v>
      </c>
      <c r="F54" s="77" t="str">
        <f t="shared" si="17"/>
        <v>1000x600x100</v>
      </c>
      <c r="G54" s="163" t="s">
        <v>1169</v>
      </c>
      <c r="H54" s="73" t="s">
        <v>1168</v>
      </c>
      <c r="I54" s="72" t="s">
        <v>117</v>
      </c>
      <c r="J54" s="70"/>
      <c r="K54" s="69" t="s">
        <v>5</v>
      </c>
      <c r="L54" s="69" t="s">
        <v>5</v>
      </c>
      <c r="M54" s="68"/>
      <c r="N54" s="67">
        <v>5</v>
      </c>
      <c r="O54" s="60">
        <f t="shared" si="18"/>
        <v>3</v>
      </c>
      <c r="P54" s="59">
        <f t="shared" si="19"/>
        <v>0.3</v>
      </c>
      <c r="Q54" s="58">
        <f t="shared" si="3"/>
        <v>13.5</v>
      </c>
      <c r="R54" s="188">
        <v>20</v>
      </c>
      <c r="S54" s="64">
        <v>4</v>
      </c>
      <c r="T54" s="180">
        <f>R54*N54</f>
        <v>100</v>
      </c>
      <c r="U54" s="60">
        <f>O54*R54</f>
        <v>60</v>
      </c>
      <c r="V54" s="59">
        <f>P54*R54</f>
        <v>6</v>
      </c>
      <c r="W54" s="60">
        <f>AZ54*V54</f>
        <v>270</v>
      </c>
      <c r="X54" s="60" t="s">
        <v>280</v>
      </c>
      <c r="Y54" s="185">
        <f>R54/S54*N54*C54+140</f>
        <v>2640</v>
      </c>
      <c r="Z54" s="161">
        <v>260</v>
      </c>
      <c r="AA54" s="64">
        <v>13</v>
      </c>
      <c r="AB54" s="60">
        <f t="shared" si="20"/>
        <v>780</v>
      </c>
      <c r="AC54" s="59">
        <f t="shared" si="5"/>
        <v>78</v>
      </c>
      <c r="AD54" s="58">
        <f t="shared" si="6"/>
        <v>3510</v>
      </c>
      <c r="AE54" s="178" t="s">
        <v>287</v>
      </c>
      <c r="AF54" s="56">
        <v>23</v>
      </c>
      <c r="AG54" s="177" t="s">
        <v>150</v>
      </c>
      <c r="AH54" s="54">
        <f t="shared" si="14"/>
        <v>1380</v>
      </c>
      <c r="AI54" s="53">
        <f t="shared" si="15"/>
        <v>138</v>
      </c>
      <c r="AJ54" s="52">
        <f t="shared" si="16"/>
        <v>6210</v>
      </c>
      <c r="AK54" s="51" t="s">
        <v>1167</v>
      </c>
      <c r="AL54" s="50" t="s">
        <v>1166</v>
      </c>
      <c r="AM54" s="49">
        <f t="shared" si="10"/>
        <v>293</v>
      </c>
      <c r="AN54" s="48">
        <f t="shared" si="11"/>
        <v>351.6</v>
      </c>
      <c r="AO54" s="47">
        <f t="shared" si="21"/>
        <v>2930</v>
      </c>
      <c r="AP54" s="46">
        <f t="shared" si="13"/>
        <v>3516</v>
      </c>
      <c r="AZ54" s="71">
        <v>45</v>
      </c>
      <c r="BA54" s="45">
        <v>2930</v>
      </c>
      <c r="BC54" s="464"/>
    </row>
    <row r="55" spans="1:55">
      <c r="A55" s="78" t="s">
        <v>1976</v>
      </c>
      <c r="B55" s="77" t="s">
        <v>1144</v>
      </c>
      <c r="C55" s="189">
        <v>100</v>
      </c>
      <c r="D55" s="79">
        <v>1000</v>
      </c>
      <c r="E55" s="79">
        <v>600</v>
      </c>
      <c r="F55" s="77" t="str">
        <f t="shared" si="17"/>
        <v>1000x600x100</v>
      </c>
      <c r="G55" s="163" t="s">
        <v>1165</v>
      </c>
      <c r="H55" s="73" t="s">
        <v>1164</v>
      </c>
      <c r="I55" s="72" t="s">
        <v>117</v>
      </c>
      <c r="J55" s="70"/>
      <c r="K55" s="69"/>
      <c r="L55" s="69"/>
      <c r="M55" s="68" t="s">
        <v>5</v>
      </c>
      <c r="N55" s="67">
        <v>6</v>
      </c>
      <c r="O55" s="60">
        <f t="shared" si="18"/>
        <v>3.6</v>
      </c>
      <c r="P55" s="59">
        <f t="shared" si="19"/>
        <v>0.36</v>
      </c>
      <c r="Q55" s="58">
        <f t="shared" si="3"/>
        <v>16.2</v>
      </c>
      <c r="R55" s="188">
        <v>8</v>
      </c>
      <c r="S55" s="64">
        <v>2</v>
      </c>
      <c r="T55" s="180">
        <f>R55*N55</f>
        <v>48</v>
      </c>
      <c r="U55" s="60">
        <f>O55*R55</f>
        <v>28.8</v>
      </c>
      <c r="V55" s="59">
        <f>P55*R55</f>
        <v>2.88</v>
      </c>
      <c r="W55" s="60">
        <f>AZ55*V55</f>
        <v>129.6</v>
      </c>
      <c r="X55" s="60" t="s">
        <v>560</v>
      </c>
      <c r="Y55" s="179">
        <f>R55/S55*N55*C55+140</f>
        <v>2540</v>
      </c>
      <c r="Z55" s="161">
        <v>208</v>
      </c>
      <c r="AA55" s="64">
        <v>26</v>
      </c>
      <c r="AB55" s="60">
        <f t="shared" si="20"/>
        <v>748.80000000000007</v>
      </c>
      <c r="AC55" s="59">
        <f t="shared" si="5"/>
        <v>74.88</v>
      </c>
      <c r="AD55" s="58">
        <f t="shared" si="6"/>
        <v>3369.6</v>
      </c>
      <c r="AE55" s="178" t="s">
        <v>287</v>
      </c>
      <c r="AF55" s="56">
        <v>47</v>
      </c>
      <c r="AG55" s="177" t="s">
        <v>150</v>
      </c>
      <c r="AH55" s="54">
        <f t="shared" si="14"/>
        <v>1353.6000000000001</v>
      </c>
      <c r="AI55" s="53">
        <f t="shared" si="15"/>
        <v>135.35999999999999</v>
      </c>
      <c r="AJ55" s="52">
        <f t="shared" si="16"/>
        <v>6091.2</v>
      </c>
      <c r="AK55" s="51" t="s">
        <v>1163</v>
      </c>
      <c r="AL55" s="50" t="s">
        <v>1162</v>
      </c>
      <c r="AM55" s="49">
        <f t="shared" si="10"/>
        <v>293</v>
      </c>
      <c r="AN55" s="48">
        <f t="shared" si="11"/>
        <v>351.6</v>
      </c>
      <c r="AO55" s="47">
        <f t="shared" si="21"/>
        <v>2930</v>
      </c>
      <c r="AP55" s="46">
        <f t="shared" si="13"/>
        <v>3516</v>
      </c>
      <c r="AZ55" s="71">
        <v>45</v>
      </c>
      <c r="BA55" s="45">
        <v>2930</v>
      </c>
      <c r="BC55" s="464"/>
    </row>
    <row r="56" spans="1:55">
      <c r="A56" s="78" t="s">
        <v>1976</v>
      </c>
      <c r="B56" s="77" t="s">
        <v>1144</v>
      </c>
      <c r="C56" s="76">
        <v>120</v>
      </c>
      <c r="D56" s="79">
        <v>1000</v>
      </c>
      <c r="E56" s="79">
        <v>600</v>
      </c>
      <c r="F56" s="75" t="str">
        <f t="shared" si="17"/>
        <v>1000x600x120</v>
      </c>
      <c r="G56" s="163" t="s">
        <v>1161</v>
      </c>
      <c r="H56" s="73" t="s">
        <v>1160</v>
      </c>
      <c r="I56" s="72" t="s">
        <v>2</v>
      </c>
      <c r="J56" s="70" t="s">
        <v>5</v>
      </c>
      <c r="K56" s="69" t="s">
        <v>5</v>
      </c>
      <c r="L56" s="69" t="s">
        <v>5</v>
      </c>
      <c r="M56" s="68"/>
      <c r="N56" s="67">
        <v>4</v>
      </c>
      <c r="O56" s="60">
        <f t="shared" si="18"/>
        <v>2.4</v>
      </c>
      <c r="P56" s="59">
        <f t="shared" si="19"/>
        <v>0.28799999999999998</v>
      </c>
      <c r="Q56" s="58">
        <f t="shared" si="3"/>
        <v>12.959999999999999</v>
      </c>
      <c r="R56" s="168"/>
      <c r="S56" s="64"/>
      <c r="T56" s="167"/>
      <c r="U56" s="165"/>
      <c r="V56" s="166"/>
      <c r="W56" s="165"/>
      <c r="X56" s="165"/>
      <c r="Y56" s="164"/>
      <c r="Z56" s="62">
        <v>286</v>
      </c>
      <c r="AA56" s="61" t="s">
        <v>4</v>
      </c>
      <c r="AB56" s="60">
        <f t="shared" si="20"/>
        <v>686.4</v>
      </c>
      <c r="AC56" s="59">
        <f t="shared" si="5"/>
        <v>82.367999999999995</v>
      </c>
      <c r="AD56" s="58">
        <f t="shared" si="6"/>
        <v>3706.56</v>
      </c>
      <c r="AE56" s="160" t="s">
        <v>143</v>
      </c>
      <c r="AF56" s="56">
        <v>695</v>
      </c>
      <c r="AG56" s="55" t="s">
        <v>2</v>
      </c>
      <c r="AH56" s="54">
        <f t="shared" si="14"/>
        <v>1668</v>
      </c>
      <c r="AI56" s="53">
        <f t="shared" si="15"/>
        <v>200.16</v>
      </c>
      <c r="AJ56" s="52">
        <f t="shared" si="16"/>
        <v>9007.1999999999989</v>
      </c>
      <c r="AK56" s="51" t="s">
        <v>1159</v>
      </c>
      <c r="AL56" s="50"/>
      <c r="AM56" s="49">
        <f t="shared" si="10"/>
        <v>355.2</v>
      </c>
      <c r="AN56" s="48">
        <f t="shared" si="11"/>
        <v>426.24</v>
      </c>
      <c r="AO56" s="47">
        <f t="shared" si="21"/>
        <v>2960</v>
      </c>
      <c r="AP56" s="46">
        <f t="shared" si="13"/>
        <v>3552</v>
      </c>
      <c r="AZ56" s="71">
        <v>45</v>
      </c>
      <c r="BA56" s="45">
        <v>2960</v>
      </c>
      <c r="BC56" s="464"/>
    </row>
    <row r="57" spans="1:55">
      <c r="A57" s="78" t="s">
        <v>1976</v>
      </c>
      <c r="B57" s="77" t="s">
        <v>1144</v>
      </c>
      <c r="C57" s="79">
        <v>120</v>
      </c>
      <c r="D57" s="79">
        <v>1000</v>
      </c>
      <c r="E57" s="79">
        <v>600</v>
      </c>
      <c r="F57" s="77" t="str">
        <f t="shared" si="17"/>
        <v>1000x600x120</v>
      </c>
      <c r="G57" s="163" t="s">
        <v>1158</v>
      </c>
      <c r="H57" s="73" t="s">
        <v>1157</v>
      </c>
      <c r="I57" s="72" t="s">
        <v>2</v>
      </c>
      <c r="J57" s="70"/>
      <c r="K57" s="69"/>
      <c r="L57" s="69"/>
      <c r="M57" s="68" t="s">
        <v>5</v>
      </c>
      <c r="N57" s="67">
        <v>5</v>
      </c>
      <c r="O57" s="60">
        <f t="shared" si="18"/>
        <v>3</v>
      </c>
      <c r="P57" s="59">
        <f t="shared" si="19"/>
        <v>0.36</v>
      </c>
      <c r="Q57" s="58">
        <f t="shared" si="3"/>
        <v>16.2</v>
      </c>
      <c r="R57" s="168"/>
      <c r="S57" s="64"/>
      <c r="T57" s="167"/>
      <c r="U57" s="165"/>
      <c r="V57" s="166"/>
      <c r="W57" s="165"/>
      <c r="X57" s="165"/>
      <c r="Y57" s="164"/>
      <c r="Z57" s="62">
        <v>208</v>
      </c>
      <c r="AA57" s="61" t="s">
        <v>4</v>
      </c>
      <c r="AB57" s="60">
        <f t="shared" si="20"/>
        <v>624</v>
      </c>
      <c r="AC57" s="59">
        <f t="shared" si="5"/>
        <v>74.88</v>
      </c>
      <c r="AD57" s="58">
        <f t="shared" si="6"/>
        <v>3369.6</v>
      </c>
      <c r="AE57" s="160" t="s">
        <v>143</v>
      </c>
      <c r="AF57" s="56">
        <v>556</v>
      </c>
      <c r="AG57" s="55" t="s">
        <v>2</v>
      </c>
      <c r="AH57" s="54">
        <f t="shared" si="14"/>
        <v>1668</v>
      </c>
      <c r="AI57" s="53">
        <f t="shared" si="15"/>
        <v>200.16</v>
      </c>
      <c r="AJ57" s="52">
        <f t="shared" si="16"/>
        <v>9007.1999999999989</v>
      </c>
      <c r="AK57" s="51" t="s">
        <v>1156</v>
      </c>
      <c r="AL57" s="50"/>
      <c r="AM57" s="49">
        <f t="shared" si="10"/>
        <v>355.2</v>
      </c>
      <c r="AN57" s="48">
        <f t="shared" si="11"/>
        <v>426.24</v>
      </c>
      <c r="AO57" s="47">
        <f t="shared" si="21"/>
        <v>2960</v>
      </c>
      <c r="AP57" s="46">
        <f t="shared" si="13"/>
        <v>3552</v>
      </c>
      <c r="AZ57" s="71">
        <v>45</v>
      </c>
      <c r="BA57" s="45">
        <v>2960</v>
      </c>
      <c r="BC57" s="464"/>
    </row>
    <row r="58" spans="1:55">
      <c r="A58" s="78" t="s">
        <v>1976</v>
      </c>
      <c r="B58" s="77" t="s">
        <v>1144</v>
      </c>
      <c r="C58" s="76">
        <v>130</v>
      </c>
      <c r="D58" s="79">
        <v>1000</v>
      </c>
      <c r="E58" s="79">
        <v>600</v>
      </c>
      <c r="F58" s="75" t="str">
        <f t="shared" si="17"/>
        <v>1000x600x130</v>
      </c>
      <c r="G58" s="163" t="s">
        <v>1155</v>
      </c>
      <c r="H58" s="73" t="s">
        <v>1154</v>
      </c>
      <c r="I58" s="72" t="s">
        <v>2</v>
      </c>
      <c r="J58" s="70" t="s">
        <v>5</v>
      </c>
      <c r="K58" s="69" t="s">
        <v>5</v>
      </c>
      <c r="L58" s="69" t="s">
        <v>5</v>
      </c>
      <c r="M58" s="68" t="s">
        <v>5</v>
      </c>
      <c r="N58" s="67">
        <v>4</v>
      </c>
      <c r="O58" s="60">
        <f t="shared" si="18"/>
        <v>2.4</v>
      </c>
      <c r="P58" s="59">
        <f t="shared" si="19"/>
        <v>0.312</v>
      </c>
      <c r="Q58" s="58">
        <f t="shared" si="3"/>
        <v>14.04</v>
      </c>
      <c r="R58" s="168"/>
      <c r="S58" s="64"/>
      <c r="T58" s="167"/>
      <c r="U58" s="165"/>
      <c r="V58" s="166"/>
      <c r="W58" s="165"/>
      <c r="X58" s="165"/>
      <c r="Y58" s="164"/>
      <c r="Z58" s="62">
        <v>260</v>
      </c>
      <c r="AA58" s="61" t="s">
        <v>4</v>
      </c>
      <c r="AB58" s="60">
        <f t="shared" si="20"/>
        <v>624</v>
      </c>
      <c r="AC58" s="59">
        <f t="shared" si="5"/>
        <v>81.12</v>
      </c>
      <c r="AD58" s="58">
        <f t="shared" si="6"/>
        <v>3650.3999999999996</v>
      </c>
      <c r="AE58" s="160" t="s">
        <v>143</v>
      </c>
      <c r="AF58" s="56">
        <v>642</v>
      </c>
      <c r="AG58" s="55" t="s">
        <v>2</v>
      </c>
      <c r="AH58" s="54">
        <f t="shared" si="14"/>
        <v>1540.8</v>
      </c>
      <c r="AI58" s="53">
        <f t="shared" si="15"/>
        <v>200.304</v>
      </c>
      <c r="AJ58" s="52">
        <f t="shared" si="16"/>
        <v>9013.68</v>
      </c>
      <c r="AK58" s="51" t="s">
        <v>1153</v>
      </c>
      <c r="AL58" s="50"/>
      <c r="AM58" s="49">
        <f t="shared" si="10"/>
        <v>384.8</v>
      </c>
      <c r="AN58" s="48">
        <f t="shared" si="11"/>
        <v>461.76</v>
      </c>
      <c r="AO58" s="47">
        <f t="shared" si="21"/>
        <v>2960</v>
      </c>
      <c r="AP58" s="46">
        <f t="shared" si="13"/>
        <v>3552</v>
      </c>
      <c r="AZ58" s="71">
        <v>45</v>
      </c>
      <c r="BA58" s="45">
        <v>2960</v>
      </c>
      <c r="BC58" s="464"/>
    </row>
    <row r="59" spans="1:55">
      <c r="A59" s="78" t="s">
        <v>1976</v>
      </c>
      <c r="B59" s="77" t="s">
        <v>1144</v>
      </c>
      <c r="C59" s="76">
        <v>150</v>
      </c>
      <c r="D59" s="79">
        <v>1000</v>
      </c>
      <c r="E59" s="79">
        <v>600</v>
      </c>
      <c r="F59" s="75" t="str">
        <f t="shared" si="17"/>
        <v>1000x600x150</v>
      </c>
      <c r="G59" s="163" t="s">
        <v>1152</v>
      </c>
      <c r="H59" s="73" t="s">
        <v>1151</v>
      </c>
      <c r="I59" s="72" t="s">
        <v>2</v>
      </c>
      <c r="J59" s="70" t="s">
        <v>5</v>
      </c>
      <c r="K59" s="69" t="s">
        <v>5</v>
      </c>
      <c r="L59" s="69" t="s">
        <v>5</v>
      </c>
      <c r="M59" s="68"/>
      <c r="N59" s="67">
        <v>3</v>
      </c>
      <c r="O59" s="60">
        <f t="shared" si="18"/>
        <v>1.8</v>
      </c>
      <c r="P59" s="59">
        <f t="shared" si="19"/>
        <v>0.27</v>
      </c>
      <c r="Q59" s="58">
        <f t="shared" si="3"/>
        <v>12.15</v>
      </c>
      <c r="R59" s="168"/>
      <c r="S59" s="64"/>
      <c r="T59" s="167"/>
      <c r="U59" s="165"/>
      <c r="V59" s="166"/>
      <c r="W59" s="165"/>
      <c r="X59" s="165"/>
      <c r="Y59" s="164"/>
      <c r="Z59" s="62">
        <v>286</v>
      </c>
      <c r="AA59" s="61" t="s">
        <v>4</v>
      </c>
      <c r="AB59" s="60">
        <f t="shared" si="20"/>
        <v>514.80000000000007</v>
      </c>
      <c r="AC59" s="59">
        <f t="shared" si="5"/>
        <v>77.22</v>
      </c>
      <c r="AD59" s="58">
        <f t="shared" si="6"/>
        <v>3474.9</v>
      </c>
      <c r="AE59" s="160" t="s">
        <v>143</v>
      </c>
      <c r="AF59" s="56">
        <v>741</v>
      </c>
      <c r="AG59" s="55" t="s">
        <v>2</v>
      </c>
      <c r="AH59" s="54">
        <f t="shared" si="14"/>
        <v>1333.8</v>
      </c>
      <c r="AI59" s="53">
        <f t="shared" si="15"/>
        <v>200.07000000000002</v>
      </c>
      <c r="AJ59" s="52">
        <f t="shared" si="16"/>
        <v>9003.15</v>
      </c>
      <c r="AK59" s="51" t="s">
        <v>1140</v>
      </c>
      <c r="AL59" s="50"/>
      <c r="AM59" s="49">
        <f t="shared" si="10"/>
        <v>444</v>
      </c>
      <c r="AN59" s="48">
        <f t="shared" si="11"/>
        <v>532.79999999999995</v>
      </c>
      <c r="AO59" s="47">
        <f t="shared" si="21"/>
        <v>2960</v>
      </c>
      <c r="AP59" s="46">
        <f t="shared" si="13"/>
        <v>3552</v>
      </c>
      <c r="AZ59" s="71">
        <v>45</v>
      </c>
      <c r="BA59" s="45">
        <v>2960</v>
      </c>
      <c r="BC59" s="464"/>
    </row>
    <row r="60" spans="1:55">
      <c r="A60" s="78" t="s">
        <v>1976</v>
      </c>
      <c r="B60" s="77" t="s">
        <v>1144</v>
      </c>
      <c r="C60" s="79">
        <v>150</v>
      </c>
      <c r="D60" s="79">
        <v>1000</v>
      </c>
      <c r="E60" s="79">
        <v>600</v>
      </c>
      <c r="F60" s="77" t="str">
        <f t="shared" si="17"/>
        <v>1000x600x150</v>
      </c>
      <c r="G60" s="163" t="s">
        <v>1150</v>
      </c>
      <c r="H60" s="73" t="s">
        <v>1149</v>
      </c>
      <c r="I60" s="72" t="s">
        <v>2</v>
      </c>
      <c r="J60" s="70"/>
      <c r="K60" s="69"/>
      <c r="L60" s="69"/>
      <c r="M60" s="68" t="s">
        <v>5</v>
      </c>
      <c r="N60" s="67">
        <v>4</v>
      </c>
      <c r="O60" s="60">
        <f t="shared" si="18"/>
        <v>2.4</v>
      </c>
      <c r="P60" s="59">
        <f t="shared" si="19"/>
        <v>0.36</v>
      </c>
      <c r="Q60" s="58">
        <f t="shared" si="3"/>
        <v>16.2</v>
      </c>
      <c r="R60" s="168"/>
      <c r="S60" s="64"/>
      <c r="T60" s="167"/>
      <c r="U60" s="165"/>
      <c r="V60" s="166"/>
      <c r="W60" s="165"/>
      <c r="X60" s="165"/>
      <c r="Y60" s="164"/>
      <c r="Z60" s="62">
        <v>208</v>
      </c>
      <c r="AA60" s="61" t="s">
        <v>4</v>
      </c>
      <c r="AB60" s="60">
        <f t="shared" si="20"/>
        <v>499.2</v>
      </c>
      <c r="AC60" s="59">
        <f t="shared" si="5"/>
        <v>74.88</v>
      </c>
      <c r="AD60" s="58">
        <f t="shared" si="6"/>
        <v>3369.6</v>
      </c>
      <c r="AE60" s="160" t="s">
        <v>143</v>
      </c>
      <c r="AF60" s="56">
        <v>556</v>
      </c>
      <c r="AG60" s="55" t="s">
        <v>2</v>
      </c>
      <c r="AH60" s="54">
        <f t="shared" si="14"/>
        <v>1334.3999999999999</v>
      </c>
      <c r="AI60" s="53">
        <f t="shared" si="15"/>
        <v>200.16</v>
      </c>
      <c r="AJ60" s="52">
        <f t="shared" si="16"/>
        <v>9007.1999999999989</v>
      </c>
      <c r="AK60" s="51" t="s">
        <v>1148</v>
      </c>
      <c r="AL60" s="50"/>
      <c r="AM60" s="49">
        <f t="shared" si="10"/>
        <v>444</v>
      </c>
      <c r="AN60" s="48">
        <f t="shared" si="11"/>
        <v>532.79999999999995</v>
      </c>
      <c r="AO60" s="47">
        <f t="shared" si="21"/>
        <v>2960</v>
      </c>
      <c r="AP60" s="46">
        <f t="shared" si="13"/>
        <v>3552</v>
      </c>
      <c r="AZ60" s="71">
        <v>45</v>
      </c>
      <c r="BA60" s="45">
        <v>2960</v>
      </c>
      <c r="BC60" s="464"/>
    </row>
    <row r="61" spans="1:55">
      <c r="A61" s="78" t="s">
        <v>1976</v>
      </c>
      <c r="B61" s="77" t="s">
        <v>1144</v>
      </c>
      <c r="C61" s="189">
        <v>150</v>
      </c>
      <c r="D61" s="79">
        <v>1000</v>
      </c>
      <c r="E61" s="79">
        <v>600</v>
      </c>
      <c r="F61" s="77" t="str">
        <f t="shared" si="17"/>
        <v>1000x600x150</v>
      </c>
      <c r="G61" s="74" t="s">
        <v>1147</v>
      </c>
      <c r="H61" s="73" t="s">
        <v>1146</v>
      </c>
      <c r="I61" s="72" t="s">
        <v>117</v>
      </c>
      <c r="J61" s="70" t="s">
        <v>5</v>
      </c>
      <c r="K61" s="69"/>
      <c r="L61" s="69"/>
      <c r="M61" s="68"/>
      <c r="N61" s="67">
        <v>3</v>
      </c>
      <c r="O61" s="60">
        <f t="shared" si="18"/>
        <v>1.8</v>
      </c>
      <c r="P61" s="59">
        <f t="shared" si="19"/>
        <v>0.27</v>
      </c>
      <c r="Q61" s="58">
        <f t="shared" si="3"/>
        <v>12.15</v>
      </c>
      <c r="R61" s="188">
        <v>10</v>
      </c>
      <c r="S61" s="64">
        <v>2</v>
      </c>
      <c r="T61" s="180">
        <f>R61*N61</f>
        <v>30</v>
      </c>
      <c r="U61" s="60">
        <f>O61*R61</f>
        <v>18</v>
      </c>
      <c r="V61" s="59">
        <f>P61*R61</f>
        <v>2.7</v>
      </c>
      <c r="W61" s="60">
        <f>AZ61*V61</f>
        <v>121.50000000000001</v>
      </c>
      <c r="X61" s="60" t="s">
        <v>560</v>
      </c>
      <c r="Y61" s="179">
        <f>R61/S61*N61*C61+140</f>
        <v>2390</v>
      </c>
      <c r="Z61" s="161">
        <v>260</v>
      </c>
      <c r="AA61" s="64">
        <v>26</v>
      </c>
      <c r="AB61" s="60">
        <f t="shared" si="20"/>
        <v>468</v>
      </c>
      <c r="AC61" s="59">
        <f t="shared" si="5"/>
        <v>70.2</v>
      </c>
      <c r="AD61" s="58">
        <f t="shared" si="6"/>
        <v>3159.0000000000005</v>
      </c>
      <c r="AE61" s="160" t="s">
        <v>143</v>
      </c>
      <c r="AF61" s="56">
        <v>75</v>
      </c>
      <c r="AG61" s="177" t="s">
        <v>150</v>
      </c>
      <c r="AH61" s="54">
        <f t="shared" si="14"/>
        <v>1350</v>
      </c>
      <c r="AI61" s="53">
        <f t="shared" si="15"/>
        <v>202.5</v>
      </c>
      <c r="AJ61" s="52">
        <f t="shared" si="16"/>
        <v>9112.5000000000018</v>
      </c>
      <c r="AK61" s="51" t="s">
        <v>1140</v>
      </c>
      <c r="AL61" s="50" t="s">
        <v>1145</v>
      </c>
      <c r="AM61" s="49">
        <f t="shared" si="10"/>
        <v>444</v>
      </c>
      <c r="AN61" s="48">
        <f t="shared" si="11"/>
        <v>532.79999999999995</v>
      </c>
      <c r="AO61" s="47">
        <f t="shared" si="21"/>
        <v>2960</v>
      </c>
      <c r="AP61" s="46">
        <f t="shared" si="13"/>
        <v>3552</v>
      </c>
      <c r="AZ61" s="71">
        <v>45</v>
      </c>
      <c r="BA61" s="45">
        <v>2960</v>
      </c>
      <c r="BC61" s="464"/>
    </row>
    <row r="62" spans="1:55">
      <c r="A62" s="78" t="s">
        <v>1976</v>
      </c>
      <c r="B62" s="77" t="s">
        <v>1144</v>
      </c>
      <c r="C62" s="189">
        <v>150</v>
      </c>
      <c r="D62" s="79">
        <v>1000</v>
      </c>
      <c r="E62" s="79">
        <v>600</v>
      </c>
      <c r="F62" s="77" t="str">
        <f t="shared" si="17"/>
        <v>1000x600x150</v>
      </c>
      <c r="G62" s="74" t="s">
        <v>1142</v>
      </c>
      <c r="H62" s="73" t="s">
        <v>1141</v>
      </c>
      <c r="I62" s="72" t="s">
        <v>117</v>
      </c>
      <c r="J62" s="70"/>
      <c r="K62" s="69" t="s">
        <v>5</v>
      </c>
      <c r="L62" s="69" t="s">
        <v>5</v>
      </c>
      <c r="M62" s="68"/>
      <c r="N62" s="67">
        <v>3</v>
      </c>
      <c r="O62" s="60">
        <f t="shared" si="18"/>
        <v>1.8</v>
      </c>
      <c r="P62" s="59">
        <f t="shared" si="19"/>
        <v>0.27</v>
      </c>
      <c r="Q62" s="58">
        <f t="shared" si="3"/>
        <v>12.15</v>
      </c>
      <c r="R62" s="188">
        <v>20</v>
      </c>
      <c r="S62" s="64">
        <v>4</v>
      </c>
      <c r="T62" s="180">
        <f>R62*N62</f>
        <v>60</v>
      </c>
      <c r="U62" s="60">
        <f>O62*R62</f>
        <v>36</v>
      </c>
      <c r="V62" s="59">
        <f>P62*R62</f>
        <v>5.4</v>
      </c>
      <c r="W62" s="60">
        <f>AZ62*V62</f>
        <v>243.00000000000003</v>
      </c>
      <c r="X62" s="60" t="s">
        <v>280</v>
      </c>
      <c r="Y62" s="179">
        <f>R62/S62*N62*C62+140</f>
        <v>2390</v>
      </c>
      <c r="Z62" s="161">
        <v>260</v>
      </c>
      <c r="AA62" s="64">
        <v>13</v>
      </c>
      <c r="AB62" s="60">
        <f t="shared" si="20"/>
        <v>468</v>
      </c>
      <c r="AC62" s="59">
        <f t="shared" si="5"/>
        <v>70.2</v>
      </c>
      <c r="AD62" s="58">
        <f t="shared" si="6"/>
        <v>3159.0000000000005</v>
      </c>
      <c r="AE62" s="160" t="s">
        <v>143</v>
      </c>
      <c r="AF62" s="56">
        <v>38</v>
      </c>
      <c r="AG62" s="177" t="s">
        <v>150</v>
      </c>
      <c r="AH62" s="54">
        <f t="shared" si="14"/>
        <v>1368</v>
      </c>
      <c r="AI62" s="53">
        <f t="shared" si="15"/>
        <v>205.20000000000002</v>
      </c>
      <c r="AJ62" s="52">
        <f t="shared" si="16"/>
        <v>9234.0000000000018</v>
      </c>
      <c r="AK62" s="51" t="s">
        <v>1140</v>
      </c>
      <c r="AL62" s="50" t="s">
        <v>1139</v>
      </c>
      <c r="AM62" s="49">
        <f t="shared" si="10"/>
        <v>444</v>
      </c>
      <c r="AN62" s="48">
        <f t="shared" si="11"/>
        <v>532.79999999999995</v>
      </c>
      <c r="AO62" s="47">
        <f t="shared" si="21"/>
        <v>2960</v>
      </c>
      <c r="AP62" s="46">
        <f t="shared" si="13"/>
        <v>3552</v>
      </c>
      <c r="AZ62" s="71">
        <v>45</v>
      </c>
      <c r="BA62" s="45">
        <v>2960</v>
      </c>
      <c r="BC62" s="464"/>
    </row>
    <row r="63" spans="1:55">
      <c r="A63" s="78" t="s">
        <v>1996</v>
      </c>
      <c r="B63" s="76" t="s">
        <v>1308</v>
      </c>
      <c r="C63" s="191">
        <v>50</v>
      </c>
      <c r="D63" s="76">
        <v>1000</v>
      </c>
      <c r="E63" s="76">
        <v>600</v>
      </c>
      <c r="F63" s="75" t="str">
        <f t="shared" si="0"/>
        <v>1000x600x50</v>
      </c>
      <c r="G63" s="184" t="s">
        <v>1324</v>
      </c>
      <c r="H63" s="183" t="s">
        <v>1323</v>
      </c>
      <c r="I63" s="182" t="s">
        <v>2</v>
      </c>
      <c r="J63" s="70" t="s">
        <v>5</v>
      </c>
      <c r="K63" s="69"/>
      <c r="L63" s="69"/>
      <c r="M63" s="68"/>
      <c r="N63" s="67">
        <v>8</v>
      </c>
      <c r="O63" s="60">
        <f t="shared" si="1"/>
        <v>4.8</v>
      </c>
      <c r="P63" s="59">
        <f t="shared" si="2"/>
        <v>0.24</v>
      </c>
      <c r="Q63" s="58">
        <f t="shared" si="3"/>
        <v>9.6</v>
      </c>
      <c r="R63" s="168"/>
      <c r="S63" s="64"/>
      <c r="T63" s="167"/>
      <c r="U63" s="165"/>
      <c r="V63" s="166"/>
      <c r="W63" s="165"/>
      <c r="X63" s="165"/>
      <c r="Y63" s="164"/>
      <c r="Z63" s="62">
        <v>312</v>
      </c>
      <c r="AA63" s="61" t="s">
        <v>4</v>
      </c>
      <c r="AB63" s="60">
        <f t="shared" si="4"/>
        <v>1497.6</v>
      </c>
      <c r="AC63" s="59">
        <f t="shared" si="5"/>
        <v>74.88</v>
      </c>
      <c r="AD63" s="58">
        <f t="shared" si="6"/>
        <v>2995.2</v>
      </c>
      <c r="AE63" s="57" t="s">
        <v>3</v>
      </c>
      <c r="AF63" s="56">
        <v>1</v>
      </c>
      <c r="AG63" s="55" t="s">
        <v>2</v>
      </c>
      <c r="AH63" s="54">
        <f t="shared" si="14"/>
        <v>4.8</v>
      </c>
      <c r="AI63" s="53">
        <f t="shared" si="15"/>
        <v>0.24</v>
      </c>
      <c r="AJ63" s="52">
        <f t="shared" si="16"/>
        <v>9.6</v>
      </c>
      <c r="AK63" s="51" t="s">
        <v>1316</v>
      </c>
      <c r="AL63" s="50"/>
      <c r="AM63" s="49">
        <f t="shared" si="10"/>
        <v>210</v>
      </c>
      <c r="AN63" s="48">
        <f t="shared" si="11"/>
        <v>252</v>
      </c>
      <c r="AO63" s="47">
        <f t="shared" si="21"/>
        <v>4200</v>
      </c>
      <c r="AP63" s="46">
        <f t="shared" si="13"/>
        <v>5040</v>
      </c>
      <c r="AZ63" s="71">
        <v>40</v>
      </c>
      <c r="BA63" s="45">
        <v>4200</v>
      </c>
      <c r="BC63" s="464"/>
    </row>
    <row r="64" spans="1:55">
      <c r="A64" s="78" t="s">
        <v>1996</v>
      </c>
      <c r="B64" s="79" t="s">
        <v>1308</v>
      </c>
      <c r="C64" s="190">
        <v>50</v>
      </c>
      <c r="D64" s="79">
        <v>1000</v>
      </c>
      <c r="E64" s="79">
        <v>600</v>
      </c>
      <c r="F64" s="77" t="str">
        <f t="shared" si="0"/>
        <v>1000x600x50</v>
      </c>
      <c r="G64" s="184" t="s">
        <v>1322</v>
      </c>
      <c r="H64" s="183" t="s">
        <v>1321</v>
      </c>
      <c r="I64" s="182" t="s">
        <v>2</v>
      </c>
      <c r="J64" s="70"/>
      <c r="K64" s="69" t="s">
        <v>5</v>
      </c>
      <c r="L64" s="69"/>
      <c r="M64" s="68"/>
      <c r="N64" s="67">
        <v>8</v>
      </c>
      <c r="O64" s="60">
        <f t="shared" si="1"/>
        <v>4.8</v>
      </c>
      <c r="P64" s="59">
        <f t="shared" si="2"/>
        <v>0.24</v>
      </c>
      <c r="Q64" s="58">
        <f t="shared" si="3"/>
        <v>9.6</v>
      </c>
      <c r="R64" s="168"/>
      <c r="S64" s="64"/>
      <c r="T64" s="167"/>
      <c r="U64" s="165"/>
      <c r="V64" s="166"/>
      <c r="W64" s="165"/>
      <c r="X64" s="165"/>
      <c r="Y64" s="164"/>
      <c r="Z64" s="62">
        <v>312</v>
      </c>
      <c r="AA64" s="61" t="s">
        <v>4</v>
      </c>
      <c r="AB64" s="60">
        <f t="shared" si="4"/>
        <v>1497.6</v>
      </c>
      <c r="AC64" s="59">
        <f t="shared" si="5"/>
        <v>74.88</v>
      </c>
      <c r="AD64" s="58">
        <f t="shared" si="6"/>
        <v>2995.2</v>
      </c>
      <c r="AE64" s="57" t="s">
        <v>3</v>
      </c>
      <c r="AF64" s="56">
        <v>1</v>
      </c>
      <c r="AG64" s="55" t="s">
        <v>2</v>
      </c>
      <c r="AH64" s="54">
        <f t="shared" si="14"/>
        <v>4.8</v>
      </c>
      <c r="AI64" s="53">
        <f t="shared" si="15"/>
        <v>0.24</v>
      </c>
      <c r="AJ64" s="52">
        <f t="shared" si="16"/>
        <v>9.6</v>
      </c>
      <c r="AK64" s="51" t="s">
        <v>1316</v>
      </c>
      <c r="AL64" s="50"/>
      <c r="AM64" s="49">
        <f t="shared" si="10"/>
        <v>210</v>
      </c>
      <c r="AN64" s="48">
        <f t="shared" si="11"/>
        <v>252</v>
      </c>
      <c r="AO64" s="47">
        <f t="shared" si="21"/>
        <v>4200</v>
      </c>
      <c r="AP64" s="46">
        <f t="shared" si="13"/>
        <v>5040</v>
      </c>
      <c r="AZ64" s="71">
        <v>40</v>
      </c>
      <c r="BA64" s="45">
        <v>4200</v>
      </c>
      <c r="BC64" s="464"/>
    </row>
    <row r="65" spans="1:55">
      <c r="A65" s="78" t="s">
        <v>1996</v>
      </c>
      <c r="B65" s="77" t="s">
        <v>1308</v>
      </c>
      <c r="C65" s="79">
        <v>50</v>
      </c>
      <c r="D65" s="79">
        <v>1000</v>
      </c>
      <c r="E65" s="79">
        <v>600</v>
      </c>
      <c r="F65" s="77" t="str">
        <f t="shared" si="0"/>
        <v>1000x600x50</v>
      </c>
      <c r="G65" s="184" t="s">
        <v>1320</v>
      </c>
      <c r="H65" s="183" t="s">
        <v>1319</v>
      </c>
      <c r="I65" s="182" t="s">
        <v>117</v>
      </c>
      <c r="J65" s="70" t="s">
        <v>5</v>
      </c>
      <c r="K65" s="69"/>
      <c r="L65" s="69"/>
      <c r="M65" s="68"/>
      <c r="N65" s="67">
        <v>8</v>
      </c>
      <c r="O65" s="60">
        <f t="shared" si="1"/>
        <v>4.8</v>
      </c>
      <c r="P65" s="59">
        <f t="shared" si="2"/>
        <v>0.24</v>
      </c>
      <c r="Q65" s="58">
        <f t="shared" si="3"/>
        <v>9.6</v>
      </c>
      <c r="R65" s="62">
        <v>12</v>
      </c>
      <c r="S65" s="64">
        <v>2</v>
      </c>
      <c r="T65" s="180">
        <f>R65*N65</f>
        <v>96</v>
      </c>
      <c r="U65" s="60">
        <f>O65*R65</f>
        <v>57.599999999999994</v>
      </c>
      <c r="V65" s="59">
        <f>P65*R65</f>
        <v>2.88</v>
      </c>
      <c r="W65" s="60">
        <f>AZ65*V65</f>
        <v>115.19999999999999</v>
      </c>
      <c r="X65" s="60" t="s">
        <v>560</v>
      </c>
      <c r="Y65" s="179">
        <f>R65/S65*N65*C65+140</f>
        <v>2540</v>
      </c>
      <c r="Z65" s="161">
        <v>312</v>
      </c>
      <c r="AA65" s="64">
        <v>26</v>
      </c>
      <c r="AB65" s="60">
        <f t="shared" si="4"/>
        <v>1497.6</v>
      </c>
      <c r="AC65" s="59">
        <f t="shared" si="5"/>
        <v>74.88</v>
      </c>
      <c r="AD65" s="58">
        <f t="shared" si="6"/>
        <v>2995.2</v>
      </c>
      <c r="AE65" s="57" t="s">
        <v>3</v>
      </c>
      <c r="AF65" s="56">
        <v>1</v>
      </c>
      <c r="AG65" s="177" t="s">
        <v>150</v>
      </c>
      <c r="AH65" s="54">
        <f t="shared" si="14"/>
        <v>57.599999999999994</v>
      </c>
      <c r="AI65" s="53">
        <f t="shared" si="15"/>
        <v>2.88</v>
      </c>
      <c r="AJ65" s="52">
        <f t="shared" si="16"/>
        <v>115.19999999999999</v>
      </c>
      <c r="AK65" s="51" t="s">
        <v>1316</v>
      </c>
      <c r="AL65" s="50" t="s">
        <v>1315</v>
      </c>
      <c r="AM65" s="49">
        <f t="shared" si="10"/>
        <v>210</v>
      </c>
      <c r="AN65" s="48">
        <f t="shared" si="11"/>
        <v>252</v>
      </c>
      <c r="AO65" s="47">
        <f t="shared" si="21"/>
        <v>4200</v>
      </c>
      <c r="AP65" s="46">
        <f t="shared" si="13"/>
        <v>5040</v>
      </c>
      <c r="AZ65" s="71">
        <v>40</v>
      </c>
      <c r="BA65" s="45">
        <v>4200</v>
      </c>
      <c r="BC65" s="464"/>
    </row>
    <row r="66" spans="1:55">
      <c r="A66" s="78" t="s">
        <v>1996</v>
      </c>
      <c r="B66" s="77" t="s">
        <v>1308</v>
      </c>
      <c r="C66" s="79">
        <v>50</v>
      </c>
      <c r="D66" s="79">
        <v>1000</v>
      </c>
      <c r="E66" s="79">
        <v>600</v>
      </c>
      <c r="F66" s="77" t="str">
        <f t="shared" si="0"/>
        <v>1000x600x50</v>
      </c>
      <c r="G66" s="184" t="s">
        <v>1318</v>
      </c>
      <c r="H66" s="183" t="s">
        <v>1317</v>
      </c>
      <c r="I66" s="182" t="s">
        <v>117</v>
      </c>
      <c r="J66" s="70"/>
      <c r="K66" s="69" t="s">
        <v>5</v>
      </c>
      <c r="L66" s="69"/>
      <c r="M66" s="68"/>
      <c r="N66" s="67">
        <v>8</v>
      </c>
      <c r="O66" s="60">
        <f t="shared" si="1"/>
        <v>4.8</v>
      </c>
      <c r="P66" s="59">
        <f t="shared" si="2"/>
        <v>0.24</v>
      </c>
      <c r="Q66" s="58">
        <f t="shared" si="3"/>
        <v>9.6</v>
      </c>
      <c r="R66" s="62">
        <v>12</v>
      </c>
      <c r="S66" s="64">
        <v>2</v>
      </c>
      <c r="T66" s="180">
        <f>R66*N66</f>
        <v>96</v>
      </c>
      <c r="U66" s="60">
        <f>O66*R66</f>
        <v>57.599999999999994</v>
      </c>
      <c r="V66" s="59">
        <f>P66*R66</f>
        <v>2.88</v>
      </c>
      <c r="W66" s="60">
        <f>AZ66*V66</f>
        <v>115.19999999999999</v>
      </c>
      <c r="X66" s="60" t="s">
        <v>560</v>
      </c>
      <c r="Y66" s="179">
        <f>R66/S66*N66*C66+140</f>
        <v>2540</v>
      </c>
      <c r="Z66" s="161">
        <v>312</v>
      </c>
      <c r="AA66" s="64">
        <v>26</v>
      </c>
      <c r="AB66" s="60">
        <f t="shared" si="4"/>
        <v>1497.6</v>
      </c>
      <c r="AC66" s="59">
        <f t="shared" si="5"/>
        <v>74.88</v>
      </c>
      <c r="AD66" s="58">
        <f t="shared" si="6"/>
        <v>2995.2</v>
      </c>
      <c r="AE66" s="57" t="s">
        <v>3</v>
      </c>
      <c r="AF66" s="56">
        <v>1</v>
      </c>
      <c r="AG66" s="177" t="s">
        <v>150</v>
      </c>
      <c r="AH66" s="54">
        <f t="shared" si="14"/>
        <v>57.599999999999994</v>
      </c>
      <c r="AI66" s="53">
        <f t="shared" si="15"/>
        <v>2.88</v>
      </c>
      <c r="AJ66" s="52">
        <f t="shared" si="16"/>
        <v>115.19999999999999</v>
      </c>
      <c r="AK66" s="51" t="s">
        <v>1316</v>
      </c>
      <c r="AL66" s="50" t="s">
        <v>1315</v>
      </c>
      <c r="AM66" s="49">
        <f t="shared" si="10"/>
        <v>210</v>
      </c>
      <c r="AN66" s="48">
        <f t="shared" si="11"/>
        <v>252</v>
      </c>
      <c r="AO66" s="47">
        <f t="shared" si="21"/>
        <v>4200</v>
      </c>
      <c r="AP66" s="46">
        <f t="shared" si="13"/>
        <v>5040</v>
      </c>
      <c r="AZ66" s="71">
        <v>40</v>
      </c>
      <c r="BA66" s="45">
        <v>4200</v>
      </c>
      <c r="BC66" s="464"/>
    </row>
    <row r="67" spans="1:55">
      <c r="A67" s="78" t="s">
        <v>1996</v>
      </c>
      <c r="B67" s="79" t="s">
        <v>1308</v>
      </c>
      <c r="C67" s="191">
        <v>100</v>
      </c>
      <c r="D67" s="79">
        <v>1000</v>
      </c>
      <c r="E67" s="79">
        <v>600</v>
      </c>
      <c r="F67" s="75" t="str">
        <f t="shared" si="0"/>
        <v>1000x600x100</v>
      </c>
      <c r="G67" s="184" t="s">
        <v>1314</v>
      </c>
      <c r="H67" s="183" t="s">
        <v>1313</v>
      </c>
      <c r="I67" s="182" t="s">
        <v>2</v>
      </c>
      <c r="J67" s="70" t="s">
        <v>5</v>
      </c>
      <c r="K67" s="69"/>
      <c r="L67" s="69"/>
      <c r="M67" s="68"/>
      <c r="N67" s="67">
        <v>4</v>
      </c>
      <c r="O67" s="60">
        <f t="shared" si="1"/>
        <v>2.4</v>
      </c>
      <c r="P67" s="59">
        <f t="shared" si="2"/>
        <v>0.24</v>
      </c>
      <c r="Q67" s="58">
        <f t="shared" si="3"/>
        <v>9.6</v>
      </c>
      <c r="R67" s="168"/>
      <c r="S67" s="64"/>
      <c r="T67" s="167"/>
      <c r="U67" s="165"/>
      <c r="V67" s="166"/>
      <c r="W67" s="165"/>
      <c r="X67" s="165"/>
      <c r="Y67" s="164"/>
      <c r="Z67" s="62">
        <v>312</v>
      </c>
      <c r="AA67" s="61" t="s">
        <v>4</v>
      </c>
      <c r="AB67" s="60">
        <f t="shared" si="4"/>
        <v>748.8</v>
      </c>
      <c r="AC67" s="59">
        <f t="shared" si="5"/>
        <v>74.88</v>
      </c>
      <c r="AD67" s="58">
        <f t="shared" si="6"/>
        <v>2995.2</v>
      </c>
      <c r="AE67" s="475" t="s">
        <v>287</v>
      </c>
      <c r="AF67" s="478">
        <v>625</v>
      </c>
      <c r="AG67" s="55" t="s">
        <v>2</v>
      </c>
      <c r="AH67" s="54">
        <f t="shared" si="14"/>
        <v>1500</v>
      </c>
      <c r="AI67" s="53">
        <f t="shared" si="15"/>
        <v>150</v>
      </c>
      <c r="AJ67" s="52">
        <f t="shared" si="16"/>
        <v>6000</v>
      </c>
      <c r="AK67" s="51" t="s">
        <v>1304</v>
      </c>
      <c r="AL67" s="50"/>
      <c r="AM67" s="49">
        <f t="shared" si="10"/>
        <v>428</v>
      </c>
      <c r="AN67" s="48">
        <f t="shared" si="11"/>
        <v>513.6</v>
      </c>
      <c r="AO67" s="47">
        <f t="shared" si="21"/>
        <v>4280</v>
      </c>
      <c r="AP67" s="46">
        <f t="shared" si="13"/>
        <v>5136</v>
      </c>
      <c r="AZ67" s="71">
        <v>40</v>
      </c>
      <c r="BA67" s="45">
        <v>4280</v>
      </c>
      <c r="BC67" s="464"/>
    </row>
    <row r="68" spans="1:55">
      <c r="A68" s="78" t="s">
        <v>1996</v>
      </c>
      <c r="B68" s="79" t="s">
        <v>1308</v>
      </c>
      <c r="C68" s="190">
        <v>100</v>
      </c>
      <c r="D68" s="79">
        <v>1000</v>
      </c>
      <c r="E68" s="79">
        <v>600</v>
      </c>
      <c r="F68" s="77" t="str">
        <f t="shared" si="0"/>
        <v>1000x600x100</v>
      </c>
      <c r="G68" s="184" t="s">
        <v>1312</v>
      </c>
      <c r="H68" s="183" t="s">
        <v>1311</v>
      </c>
      <c r="I68" s="182" t="s">
        <v>2</v>
      </c>
      <c r="J68" s="70"/>
      <c r="K68" s="69" t="s">
        <v>5</v>
      </c>
      <c r="L68" s="69"/>
      <c r="M68" s="68"/>
      <c r="N68" s="67">
        <v>4</v>
      </c>
      <c r="O68" s="60">
        <f t="shared" si="1"/>
        <v>2.4</v>
      </c>
      <c r="P68" s="59">
        <f t="shared" si="2"/>
        <v>0.24</v>
      </c>
      <c r="Q68" s="58">
        <f t="shared" si="3"/>
        <v>9.6</v>
      </c>
      <c r="R68" s="168"/>
      <c r="S68" s="64"/>
      <c r="T68" s="167"/>
      <c r="U68" s="165"/>
      <c r="V68" s="166"/>
      <c r="W68" s="165"/>
      <c r="X68" s="165"/>
      <c r="Y68" s="164"/>
      <c r="Z68" s="62">
        <v>312</v>
      </c>
      <c r="AA68" s="61" t="s">
        <v>4</v>
      </c>
      <c r="AB68" s="60">
        <f t="shared" si="4"/>
        <v>748.8</v>
      </c>
      <c r="AC68" s="59">
        <f t="shared" si="5"/>
        <v>74.88</v>
      </c>
      <c r="AD68" s="58">
        <f t="shared" si="6"/>
        <v>2995.2</v>
      </c>
      <c r="AE68" s="475" t="s">
        <v>287</v>
      </c>
      <c r="AF68" s="478">
        <v>625</v>
      </c>
      <c r="AG68" s="55" t="s">
        <v>2</v>
      </c>
      <c r="AH68" s="54">
        <f t="shared" si="14"/>
        <v>1500</v>
      </c>
      <c r="AI68" s="53">
        <f t="shared" si="15"/>
        <v>150</v>
      </c>
      <c r="AJ68" s="52">
        <f t="shared" si="16"/>
        <v>6000</v>
      </c>
      <c r="AK68" s="51" t="s">
        <v>1304</v>
      </c>
      <c r="AL68" s="50"/>
      <c r="AM68" s="49">
        <f t="shared" si="10"/>
        <v>428</v>
      </c>
      <c r="AN68" s="48">
        <f t="shared" si="11"/>
        <v>513.6</v>
      </c>
      <c r="AO68" s="47">
        <f t="shared" si="21"/>
        <v>4280</v>
      </c>
      <c r="AP68" s="46">
        <f t="shared" si="13"/>
        <v>5136</v>
      </c>
      <c r="AZ68" s="71">
        <v>40</v>
      </c>
      <c r="BA68" s="45">
        <v>4280</v>
      </c>
      <c r="BC68" s="464"/>
    </row>
    <row r="69" spans="1:55">
      <c r="A69" s="78" t="s">
        <v>1996</v>
      </c>
      <c r="B69" s="77" t="s">
        <v>1308</v>
      </c>
      <c r="C69" s="79">
        <v>100</v>
      </c>
      <c r="D69" s="79">
        <v>1000</v>
      </c>
      <c r="E69" s="79">
        <v>600</v>
      </c>
      <c r="F69" s="77" t="str">
        <f t="shared" si="0"/>
        <v>1000x600x100</v>
      </c>
      <c r="G69" s="184" t="s">
        <v>1310</v>
      </c>
      <c r="H69" s="183" t="s">
        <v>1309</v>
      </c>
      <c r="I69" s="182" t="s">
        <v>117</v>
      </c>
      <c r="J69" s="70" t="s">
        <v>5</v>
      </c>
      <c r="K69" s="69"/>
      <c r="L69" s="69"/>
      <c r="M69" s="68"/>
      <c r="N69" s="67">
        <v>4</v>
      </c>
      <c r="O69" s="60">
        <f t="shared" si="1"/>
        <v>2.4</v>
      </c>
      <c r="P69" s="59">
        <f t="shared" si="2"/>
        <v>0.24</v>
      </c>
      <c r="Q69" s="58">
        <f t="shared" si="3"/>
        <v>9.6</v>
      </c>
      <c r="R69" s="62">
        <v>12</v>
      </c>
      <c r="S69" s="64">
        <v>2</v>
      </c>
      <c r="T69" s="180">
        <f>R69*N69</f>
        <v>48</v>
      </c>
      <c r="U69" s="60">
        <f>O69*R69</f>
        <v>28.799999999999997</v>
      </c>
      <c r="V69" s="59">
        <f>P69*R69</f>
        <v>2.88</v>
      </c>
      <c r="W69" s="60">
        <f>AZ69*V69</f>
        <v>115.19999999999999</v>
      </c>
      <c r="X69" s="60" t="s">
        <v>560</v>
      </c>
      <c r="Y69" s="179">
        <f>R69/S69*N69*C69+140</f>
        <v>2540</v>
      </c>
      <c r="Z69" s="161">
        <v>312</v>
      </c>
      <c r="AA69" s="64">
        <v>26</v>
      </c>
      <c r="AB69" s="60">
        <f t="shared" si="4"/>
        <v>748.8</v>
      </c>
      <c r="AC69" s="59">
        <f t="shared" si="5"/>
        <v>74.88</v>
      </c>
      <c r="AD69" s="58">
        <f t="shared" si="6"/>
        <v>2995.2</v>
      </c>
      <c r="AE69" s="475" t="s">
        <v>287</v>
      </c>
      <c r="AF69" s="478">
        <v>53</v>
      </c>
      <c r="AG69" s="177" t="s">
        <v>150</v>
      </c>
      <c r="AH69" s="54">
        <f t="shared" si="14"/>
        <v>1526.3999999999999</v>
      </c>
      <c r="AI69" s="53">
        <f t="shared" si="15"/>
        <v>152.63999999999999</v>
      </c>
      <c r="AJ69" s="52">
        <f t="shared" si="16"/>
        <v>6105.5999999999995</v>
      </c>
      <c r="AK69" s="51" t="s">
        <v>1304</v>
      </c>
      <c r="AL69" s="50" t="s">
        <v>1303</v>
      </c>
      <c r="AM69" s="49">
        <f t="shared" si="10"/>
        <v>428</v>
      </c>
      <c r="AN69" s="48">
        <f t="shared" si="11"/>
        <v>513.6</v>
      </c>
      <c r="AO69" s="47">
        <f t="shared" si="21"/>
        <v>4280</v>
      </c>
      <c r="AP69" s="46">
        <f t="shared" si="13"/>
        <v>5136</v>
      </c>
      <c r="AZ69" s="71">
        <v>40</v>
      </c>
      <c r="BA69" s="45">
        <v>4280</v>
      </c>
      <c r="BC69" s="464"/>
    </row>
    <row r="70" spans="1:55">
      <c r="A70" s="78" t="s">
        <v>1996</v>
      </c>
      <c r="B70" s="77" t="s">
        <v>1308</v>
      </c>
      <c r="C70" s="79">
        <v>100</v>
      </c>
      <c r="D70" s="79">
        <v>1000</v>
      </c>
      <c r="E70" s="79">
        <v>600</v>
      </c>
      <c r="F70" s="77" t="str">
        <f t="shared" si="0"/>
        <v>1000x600x100</v>
      </c>
      <c r="G70" s="184" t="s">
        <v>1306</v>
      </c>
      <c r="H70" s="183" t="s">
        <v>1305</v>
      </c>
      <c r="I70" s="182" t="s">
        <v>117</v>
      </c>
      <c r="J70" s="70"/>
      <c r="K70" s="69" t="s">
        <v>5</v>
      </c>
      <c r="L70" s="69"/>
      <c r="M70" s="68"/>
      <c r="N70" s="67">
        <v>4</v>
      </c>
      <c r="O70" s="60">
        <f t="shared" si="1"/>
        <v>2.4</v>
      </c>
      <c r="P70" s="59">
        <f t="shared" si="2"/>
        <v>0.24</v>
      </c>
      <c r="Q70" s="58">
        <f t="shared" si="3"/>
        <v>9.6</v>
      </c>
      <c r="R70" s="62">
        <v>12</v>
      </c>
      <c r="S70" s="64">
        <v>2</v>
      </c>
      <c r="T70" s="180">
        <f>R70*N70</f>
        <v>48</v>
      </c>
      <c r="U70" s="60">
        <f>O70*R70</f>
        <v>28.799999999999997</v>
      </c>
      <c r="V70" s="59">
        <f>P70*R70</f>
        <v>2.88</v>
      </c>
      <c r="W70" s="60">
        <f>AZ70*V70</f>
        <v>115.19999999999999</v>
      </c>
      <c r="X70" s="60" t="s">
        <v>560</v>
      </c>
      <c r="Y70" s="179">
        <f>R70/S70*N70*C70+140</f>
        <v>2540</v>
      </c>
      <c r="Z70" s="161">
        <v>312</v>
      </c>
      <c r="AA70" s="64">
        <v>26</v>
      </c>
      <c r="AB70" s="60">
        <f t="shared" si="4"/>
        <v>748.8</v>
      </c>
      <c r="AC70" s="59">
        <f t="shared" si="5"/>
        <v>74.88</v>
      </c>
      <c r="AD70" s="58">
        <f t="shared" si="6"/>
        <v>2995.2</v>
      </c>
      <c r="AE70" s="475" t="s">
        <v>287</v>
      </c>
      <c r="AF70" s="478">
        <v>53</v>
      </c>
      <c r="AG70" s="177" t="s">
        <v>150</v>
      </c>
      <c r="AH70" s="54">
        <f t="shared" si="14"/>
        <v>1526.3999999999999</v>
      </c>
      <c r="AI70" s="53">
        <f t="shared" si="15"/>
        <v>152.63999999999999</v>
      </c>
      <c r="AJ70" s="52">
        <f t="shared" si="16"/>
        <v>6105.5999999999995</v>
      </c>
      <c r="AK70" s="51" t="s">
        <v>1304</v>
      </c>
      <c r="AL70" s="50" t="s">
        <v>1303</v>
      </c>
      <c r="AM70" s="49">
        <f t="shared" si="10"/>
        <v>428</v>
      </c>
      <c r="AN70" s="48">
        <f t="shared" si="11"/>
        <v>513.6</v>
      </c>
      <c r="AO70" s="47">
        <f t="shared" si="21"/>
        <v>4280</v>
      </c>
      <c r="AP70" s="46">
        <f t="shared" si="13"/>
        <v>5136</v>
      </c>
      <c r="AZ70" s="71">
        <v>40</v>
      </c>
      <c r="BA70" s="45">
        <v>4280</v>
      </c>
      <c r="BC70" s="464"/>
    </row>
    <row r="71" spans="1:55">
      <c r="A71" s="78" t="s">
        <v>1998</v>
      </c>
      <c r="B71" s="75" t="s">
        <v>1300</v>
      </c>
      <c r="C71" s="199">
        <v>30</v>
      </c>
      <c r="D71" s="76">
        <v>1000</v>
      </c>
      <c r="E71" s="76">
        <v>600</v>
      </c>
      <c r="F71" s="75" t="str">
        <f t="shared" si="0"/>
        <v>1000x600x30</v>
      </c>
      <c r="G71" s="184" t="s">
        <v>1302</v>
      </c>
      <c r="H71" s="183" t="s">
        <v>1301</v>
      </c>
      <c r="I71" s="182" t="s">
        <v>2</v>
      </c>
      <c r="J71" s="70"/>
      <c r="K71" s="69" t="s">
        <v>5</v>
      </c>
      <c r="L71" s="69"/>
      <c r="M71" s="68"/>
      <c r="N71" s="67">
        <v>4</v>
      </c>
      <c r="O71" s="60">
        <f t="shared" si="1"/>
        <v>2.4</v>
      </c>
      <c r="P71" s="59">
        <f t="shared" si="2"/>
        <v>7.1999999999999995E-2</v>
      </c>
      <c r="Q71" s="58">
        <f t="shared" si="3"/>
        <v>7.919999999999999</v>
      </c>
      <c r="R71" s="62"/>
      <c r="S71" s="64"/>
      <c r="T71" s="180"/>
      <c r="U71" s="60"/>
      <c r="V71" s="59"/>
      <c r="W71" s="60"/>
      <c r="X71" s="60"/>
      <c r="Y71" s="179"/>
      <c r="Z71" s="62">
        <v>1092</v>
      </c>
      <c r="AA71" s="61" t="s">
        <v>4</v>
      </c>
      <c r="AB71" s="60">
        <f t="shared" si="4"/>
        <v>2620.7999999999997</v>
      </c>
      <c r="AC71" s="59">
        <f t="shared" si="5"/>
        <v>78.623999999999995</v>
      </c>
      <c r="AD71" s="58">
        <f t="shared" si="6"/>
        <v>8648.64</v>
      </c>
      <c r="AE71" s="57" t="s">
        <v>3</v>
      </c>
      <c r="AF71" s="56">
        <v>1</v>
      </c>
      <c r="AG71" s="55" t="s">
        <v>2</v>
      </c>
      <c r="AH71" s="54">
        <f t="shared" si="14"/>
        <v>2.4</v>
      </c>
      <c r="AI71" s="53">
        <f t="shared" si="15"/>
        <v>7.1999999999999995E-2</v>
      </c>
      <c r="AJ71" s="52">
        <f t="shared" si="16"/>
        <v>7.919999999999999</v>
      </c>
      <c r="AK71" s="51" t="s">
        <v>1296</v>
      </c>
      <c r="AL71" s="50"/>
      <c r="AM71" s="49">
        <f t="shared" si="10"/>
        <v>678</v>
      </c>
      <c r="AN71" s="48">
        <f t="shared" si="11"/>
        <v>813.6</v>
      </c>
      <c r="AO71" s="47">
        <f t="shared" si="21"/>
        <v>22600</v>
      </c>
      <c r="AP71" s="46">
        <f t="shared" si="13"/>
        <v>27120</v>
      </c>
      <c r="AZ71" s="71">
        <v>110</v>
      </c>
      <c r="BA71" s="45">
        <v>22600</v>
      </c>
      <c r="BC71" s="464"/>
    </row>
    <row r="72" spans="1:55">
      <c r="A72" s="307" t="s">
        <v>1998</v>
      </c>
      <c r="B72" s="341" t="s">
        <v>1300</v>
      </c>
      <c r="C72" s="342">
        <v>30</v>
      </c>
      <c r="D72" s="342">
        <v>1000</v>
      </c>
      <c r="E72" s="342">
        <v>600</v>
      </c>
      <c r="F72" s="341" t="str">
        <f t="shared" si="0"/>
        <v>1000x600x30</v>
      </c>
      <c r="G72" s="343" t="s">
        <v>1298</v>
      </c>
      <c r="H72" s="344" t="s">
        <v>1297</v>
      </c>
      <c r="I72" s="345" t="s">
        <v>117</v>
      </c>
      <c r="J72" s="310"/>
      <c r="K72" s="311" t="s">
        <v>5</v>
      </c>
      <c r="L72" s="311"/>
      <c r="M72" s="312"/>
      <c r="N72" s="313">
        <v>4</v>
      </c>
      <c r="O72" s="314">
        <f t="shared" si="1"/>
        <v>2.4</v>
      </c>
      <c r="P72" s="346">
        <f t="shared" si="2"/>
        <v>7.1999999999999995E-2</v>
      </c>
      <c r="Q72" s="315">
        <f t="shared" si="3"/>
        <v>7.919999999999999</v>
      </c>
      <c r="R72" s="347">
        <v>38</v>
      </c>
      <c r="S72" s="348">
        <v>2</v>
      </c>
      <c r="T72" s="349">
        <f>R72*N72</f>
        <v>152</v>
      </c>
      <c r="U72" s="314">
        <f>O72*R72</f>
        <v>91.2</v>
      </c>
      <c r="V72" s="346">
        <f>P72*R72</f>
        <v>2.7359999999999998</v>
      </c>
      <c r="W72" s="314">
        <f>AZ72*V72</f>
        <v>300.95999999999998</v>
      </c>
      <c r="X72" s="314" t="s">
        <v>560</v>
      </c>
      <c r="Y72" s="350">
        <f>R72/S72*N72*C72+140</f>
        <v>2420</v>
      </c>
      <c r="Z72" s="351">
        <v>988</v>
      </c>
      <c r="AA72" s="348">
        <v>26</v>
      </c>
      <c r="AB72" s="314">
        <f t="shared" si="4"/>
        <v>2371.2000000000003</v>
      </c>
      <c r="AC72" s="346">
        <f t="shared" si="5"/>
        <v>71.135999999999996</v>
      </c>
      <c r="AD72" s="315">
        <f t="shared" si="6"/>
        <v>7824.9599999999991</v>
      </c>
      <c r="AE72" s="352" t="s">
        <v>3</v>
      </c>
      <c r="AF72" s="353">
        <v>1</v>
      </c>
      <c r="AG72" s="354" t="s">
        <v>150</v>
      </c>
      <c r="AH72" s="355">
        <f t="shared" si="14"/>
        <v>91.2</v>
      </c>
      <c r="AI72" s="356">
        <f t="shared" si="15"/>
        <v>2.7359999999999998</v>
      </c>
      <c r="AJ72" s="357">
        <f t="shared" si="16"/>
        <v>300.95999999999998</v>
      </c>
      <c r="AK72" s="358" t="s">
        <v>1296</v>
      </c>
      <c r="AL72" s="359" t="s">
        <v>1295</v>
      </c>
      <c r="AM72" s="360">
        <f t="shared" si="10"/>
        <v>678</v>
      </c>
      <c r="AN72" s="361">
        <f t="shared" si="11"/>
        <v>813.6</v>
      </c>
      <c r="AO72" s="362">
        <f t="shared" si="21"/>
        <v>22600</v>
      </c>
      <c r="AP72" s="363">
        <f t="shared" si="13"/>
        <v>27120</v>
      </c>
      <c r="AZ72" s="451">
        <v>110</v>
      </c>
      <c r="BA72" s="452">
        <v>22600</v>
      </c>
      <c r="BC72" s="464"/>
    </row>
    <row r="73" spans="1:55">
      <c r="A73" s="316" t="s">
        <v>1977</v>
      </c>
      <c r="B73" s="243" t="s">
        <v>1280</v>
      </c>
      <c r="C73" s="317">
        <v>40</v>
      </c>
      <c r="D73" s="242">
        <v>1000</v>
      </c>
      <c r="E73" s="242">
        <v>600</v>
      </c>
      <c r="F73" s="243" t="str">
        <f t="shared" si="0"/>
        <v>1000x600x40</v>
      </c>
      <c r="G73" s="473" t="s">
        <v>2058</v>
      </c>
      <c r="H73" s="318" t="s">
        <v>1294</v>
      </c>
      <c r="I73" s="319" t="s">
        <v>2</v>
      </c>
      <c r="J73" s="250" t="s">
        <v>5</v>
      </c>
      <c r="K73" s="251" t="s">
        <v>5</v>
      </c>
      <c r="L73" s="251"/>
      <c r="M73" s="252" t="s">
        <v>5</v>
      </c>
      <c r="N73" s="253">
        <v>14</v>
      </c>
      <c r="O73" s="254">
        <f t="shared" si="1"/>
        <v>8.4</v>
      </c>
      <c r="P73" s="320">
        <f t="shared" si="2"/>
        <v>0.33600000000000002</v>
      </c>
      <c r="Q73" s="255">
        <f t="shared" si="3"/>
        <v>13.440000000000001</v>
      </c>
      <c r="R73" s="321"/>
      <c r="S73" s="322"/>
      <c r="T73" s="323"/>
      <c r="U73" s="324"/>
      <c r="V73" s="325"/>
      <c r="W73" s="324"/>
      <c r="X73" s="324"/>
      <c r="Y73" s="326"/>
      <c r="Z73" s="327">
        <v>248</v>
      </c>
      <c r="AA73" s="328" t="s">
        <v>4</v>
      </c>
      <c r="AB73" s="254">
        <f t="shared" si="4"/>
        <v>2083.2000000000003</v>
      </c>
      <c r="AC73" s="320">
        <f t="shared" si="5"/>
        <v>83.328000000000003</v>
      </c>
      <c r="AD73" s="255">
        <f t="shared" si="6"/>
        <v>3333.1200000000003</v>
      </c>
      <c r="AE73" s="329" t="s">
        <v>143</v>
      </c>
      <c r="AF73" s="477">
        <v>670</v>
      </c>
      <c r="AG73" s="331" t="s">
        <v>2</v>
      </c>
      <c r="AH73" s="332">
        <f t="shared" si="14"/>
        <v>5628</v>
      </c>
      <c r="AI73" s="333">
        <f t="shared" si="15"/>
        <v>225.12</v>
      </c>
      <c r="AJ73" s="334">
        <f t="shared" si="16"/>
        <v>9004.8000000000011</v>
      </c>
      <c r="AK73" s="335" t="s">
        <v>1293</v>
      </c>
      <c r="AL73" s="336"/>
      <c r="AM73" s="337">
        <f t="shared" si="10"/>
        <v>132.4</v>
      </c>
      <c r="AN73" s="338">
        <f t="shared" si="11"/>
        <v>158.88</v>
      </c>
      <c r="AO73" s="339">
        <f t="shared" si="21"/>
        <v>3310</v>
      </c>
      <c r="AP73" s="340">
        <f t="shared" si="13"/>
        <v>3972</v>
      </c>
      <c r="AZ73" s="449">
        <v>40</v>
      </c>
      <c r="BA73" s="450">
        <v>3310</v>
      </c>
      <c r="BC73" s="464"/>
    </row>
    <row r="74" spans="1:55">
      <c r="A74" s="78" t="s">
        <v>1977</v>
      </c>
      <c r="B74" s="77" t="s">
        <v>1280</v>
      </c>
      <c r="C74" s="191">
        <v>50</v>
      </c>
      <c r="D74" s="79">
        <v>1000</v>
      </c>
      <c r="E74" s="79">
        <v>600</v>
      </c>
      <c r="F74" s="75" t="str">
        <f t="shared" si="0"/>
        <v>1000x600x50</v>
      </c>
      <c r="G74" s="474" t="s">
        <v>2050</v>
      </c>
      <c r="H74" s="183" t="s">
        <v>1292</v>
      </c>
      <c r="I74" s="182" t="s">
        <v>2</v>
      </c>
      <c r="J74" s="70" t="s">
        <v>5</v>
      </c>
      <c r="K74" s="69" t="s">
        <v>5</v>
      </c>
      <c r="L74" s="69" t="s">
        <v>5</v>
      </c>
      <c r="M74" s="68" t="s">
        <v>5</v>
      </c>
      <c r="N74" s="67">
        <v>10</v>
      </c>
      <c r="O74" s="60">
        <f t="shared" si="1"/>
        <v>6</v>
      </c>
      <c r="P74" s="59">
        <f t="shared" si="2"/>
        <v>0.3</v>
      </c>
      <c r="Q74" s="58">
        <f t="shared" si="3"/>
        <v>12</v>
      </c>
      <c r="R74" s="168"/>
      <c r="S74" s="64"/>
      <c r="T74" s="167"/>
      <c r="U74" s="165"/>
      <c r="V74" s="166"/>
      <c r="W74" s="165"/>
      <c r="X74" s="165"/>
      <c r="Y74" s="164"/>
      <c r="Z74" s="62">
        <v>273</v>
      </c>
      <c r="AA74" s="61" t="s">
        <v>4</v>
      </c>
      <c r="AB74" s="60">
        <f t="shared" si="4"/>
        <v>1638</v>
      </c>
      <c r="AC74" s="59">
        <f t="shared" si="5"/>
        <v>81.899999999999991</v>
      </c>
      <c r="AD74" s="58">
        <f t="shared" si="6"/>
        <v>3276</v>
      </c>
      <c r="AE74" s="57" t="s">
        <v>3</v>
      </c>
      <c r="AF74" s="56">
        <v>1</v>
      </c>
      <c r="AG74" s="55" t="s">
        <v>2</v>
      </c>
      <c r="AH74" s="54">
        <f t="shared" si="14"/>
        <v>6</v>
      </c>
      <c r="AI74" s="53">
        <f t="shared" si="15"/>
        <v>0.3</v>
      </c>
      <c r="AJ74" s="52">
        <f t="shared" si="16"/>
        <v>12</v>
      </c>
      <c r="AK74" s="51" t="s">
        <v>1290</v>
      </c>
      <c r="AL74" s="50"/>
      <c r="AM74" s="49">
        <f t="shared" si="10"/>
        <v>160.5</v>
      </c>
      <c r="AN74" s="48">
        <f t="shared" si="11"/>
        <v>192.6</v>
      </c>
      <c r="AO74" s="47">
        <f t="shared" si="21"/>
        <v>3210</v>
      </c>
      <c r="AP74" s="46">
        <f t="shared" si="13"/>
        <v>3852</v>
      </c>
      <c r="AZ74" s="71">
        <v>40</v>
      </c>
      <c r="BA74" s="45">
        <v>3210</v>
      </c>
      <c r="BC74" s="464"/>
    </row>
    <row r="75" spans="1:55">
      <c r="A75" s="78" t="s">
        <v>1977</v>
      </c>
      <c r="B75" s="77" t="s">
        <v>1280</v>
      </c>
      <c r="C75" s="79">
        <v>50</v>
      </c>
      <c r="D75" s="79">
        <v>1000</v>
      </c>
      <c r="E75" s="79">
        <v>600</v>
      </c>
      <c r="F75" s="77" t="str">
        <f t="shared" si="0"/>
        <v>1000x600x50</v>
      </c>
      <c r="G75" s="474" t="s">
        <v>2051</v>
      </c>
      <c r="H75" s="183" t="s">
        <v>2035</v>
      </c>
      <c r="I75" s="182" t="s">
        <v>117</v>
      </c>
      <c r="J75" s="70" t="s">
        <v>5</v>
      </c>
      <c r="K75" s="69"/>
      <c r="L75" s="69"/>
      <c r="M75" s="68" t="s">
        <v>5</v>
      </c>
      <c r="N75" s="67">
        <v>10</v>
      </c>
      <c r="O75" s="60">
        <f t="shared" si="1"/>
        <v>6</v>
      </c>
      <c r="P75" s="59">
        <f t="shared" si="2"/>
        <v>0.3</v>
      </c>
      <c r="Q75" s="58">
        <f t="shared" si="3"/>
        <v>12</v>
      </c>
      <c r="R75" s="62">
        <v>20</v>
      </c>
      <c r="S75" s="64">
        <v>4</v>
      </c>
      <c r="T75" s="180">
        <f>R75*N75</f>
        <v>200</v>
      </c>
      <c r="U75" s="60">
        <f>O75*R75</f>
        <v>120</v>
      </c>
      <c r="V75" s="59">
        <f>P75*R75</f>
        <v>6</v>
      </c>
      <c r="W75" s="60">
        <f>AZ75*V75</f>
        <v>240</v>
      </c>
      <c r="X75" s="60" t="s">
        <v>280</v>
      </c>
      <c r="Y75" s="185">
        <f>R75/S75*N75*C75+140</f>
        <v>2640</v>
      </c>
      <c r="Z75" s="161">
        <v>260</v>
      </c>
      <c r="AA75" s="64">
        <v>13</v>
      </c>
      <c r="AB75" s="60">
        <f t="shared" si="4"/>
        <v>1560</v>
      </c>
      <c r="AC75" s="59">
        <f t="shared" si="5"/>
        <v>78</v>
      </c>
      <c r="AD75" s="58">
        <f t="shared" si="6"/>
        <v>3120</v>
      </c>
      <c r="AE75" s="57" t="s">
        <v>3</v>
      </c>
      <c r="AF75" s="56">
        <v>1</v>
      </c>
      <c r="AG75" s="177" t="s">
        <v>150</v>
      </c>
      <c r="AH75" s="54">
        <f t="shared" si="14"/>
        <v>120</v>
      </c>
      <c r="AI75" s="53">
        <f t="shared" si="15"/>
        <v>6</v>
      </c>
      <c r="AJ75" s="52">
        <f t="shared" si="16"/>
        <v>240</v>
      </c>
      <c r="AK75" s="51" t="s">
        <v>1290</v>
      </c>
      <c r="AL75" s="50" t="s">
        <v>1289</v>
      </c>
      <c r="AM75" s="49">
        <f t="shared" si="10"/>
        <v>160.5</v>
      </c>
      <c r="AN75" s="48">
        <f t="shared" si="11"/>
        <v>192.6</v>
      </c>
      <c r="AO75" s="47">
        <f t="shared" si="21"/>
        <v>3210</v>
      </c>
      <c r="AP75" s="46">
        <f t="shared" si="13"/>
        <v>3852</v>
      </c>
      <c r="AZ75" s="71">
        <v>40</v>
      </c>
      <c r="BA75" s="45">
        <v>3210</v>
      </c>
      <c r="BC75" s="464"/>
    </row>
    <row r="76" spans="1:55">
      <c r="A76" s="78" t="s">
        <v>1977</v>
      </c>
      <c r="B76" s="77" t="s">
        <v>1280</v>
      </c>
      <c r="C76" s="79">
        <v>50</v>
      </c>
      <c r="D76" s="79">
        <v>1000</v>
      </c>
      <c r="E76" s="79">
        <v>600</v>
      </c>
      <c r="F76" s="77" t="str">
        <f t="shared" si="0"/>
        <v>1000x600x50</v>
      </c>
      <c r="G76" s="474" t="s">
        <v>2052</v>
      </c>
      <c r="H76" s="183" t="s">
        <v>1291</v>
      </c>
      <c r="I76" s="182" t="s">
        <v>117</v>
      </c>
      <c r="J76" s="70"/>
      <c r="K76" s="69" t="s">
        <v>5</v>
      </c>
      <c r="L76" s="69" t="s">
        <v>5</v>
      </c>
      <c r="M76" s="68"/>
      <c r="N76" s="67">
        <v>10</v>
      </c>
      <c r="O76" s="60">
        <f t="shared" si="1"/>
        <v>6</v>
      </c>
      <c r="P76" s="59">
        <f t="shared" si="2"/>
        <v>0.3</v>
      </c>
      <c r="Q76" s="58">
        <f t="shared" si="3"/>
        <v>12</v>
      </c>
      <c r="R76" s="62">
        <v>20</v>
      </c>
      <c r="S76" s="64">
        <v>4</v>
      </c>
      <c r="T76" s="180">
        <f>R76*N76</f>
        <v>200</v>
      </c>
      <c r="U76" s="60">
        <f>O76*R76</f>
        <v>120</v>
      </c>
      <c r="V76" s="59">
        <f>P76*R76</f>
        <v>6</v>
      </c>
      <c r="W76" s="60">
        <f>AZ76*V76</f>
        <v>240</v>
      </c>
      <c r="X76" s="60" t="s">
        <v>280</v>
      </c>
      <c r="Y76" s="185">
        <f>R76/S76*N76*C76+140</f>
        <v>2640</v>
      </c>
      <c r="Z76" s="161">
        <v>260</v>
      </c>
      <c r="AA76" s="64">
        <v>13</v>
      </c>
      <c r="AB76" s="60">
        <f t="shared" si="4"/>
        <v>1560</v>
      </c>
      <c r="AC76" s="59">
        <f t="shared" si="5"/>
        <v>78</v>
      </c>
      <c r="AD76" s="58">
        <f t="shared" si="6"/>
        <v>3120</v>
      </c>
      <c r="AE76" s="57" t="s">
        <v>3</v>
      </c>
      <c r="AF76" s="56">
        <v>1</v>
      </c>
      <c r="AG76" s="177" t="s">
        <v>150</v>
      </c>
      <c r="AH76" s="54">
        <f t="shared" si="14"/>
        <v>120</v>
      </c>
      <c r="AI76" s="53">
        <f t="shared" si="15"/>
        <v>6</v>
      </c>
      <c r="AJ76" s="52">
        <f t="shared" si="16"/>
        <v>240</v>
      </c>
      <c r="AK76" s="51" t="s">
        <v>1290</v>
      </c>
      <c r="AL76" s="50" t="s">
        <v>1289</v>
      </c>
      <c r="AM76" s="49">
        <f t="shared" si="10"/>
        <v>160.5</v>
      </c>
      <c r="AN76" s="48">
        <f t="shared" si="11"/>
        <v>192.6</v>
      </c>
      <c r="AO76" s="47">
        <f t="shared" si="21"/>
        <v>3210</v>
      </c>
      <c r="AP76" s="46">
        <f t="shared" si="13"/>
        <v>3852</v>
      </c>
      <c r="AZ76" s="71">
        <v>40</v>
      </c>
      <c r="BA76" s="45">
        <v>3210</v>
      </c>
      <c r="BC76" s="464"/>
    </row>
    <row r="77" spans="1:55">
      <c r="A77" s="78" t="s">
        <v>1977</v>
      </c>
      <c r="B77" s="77" t="s">
        <v>1280</v>
      </c>
      <c r="C77" s="191">
        <v>60</v>
      </c>
      <c r="D77" s="79">
        <v>1000</v>
      </c>
      <c r="E77" s="79">
        <v>600</v>
      </c>
      <c r="F77" s="75" t="str">
        <f t="shared" si="0"/>
        <v>1000x600x60</v>
      </c>
      <c r="G77" s="474" t="s">
        <v>2059</v>
      </c>
      <c r="H77" s="183" t="s">
        <v>1288</v>
      </c>
      <c r="I77" s="182" t="s">
        <v>2</v>
      </c>
      <c r="J77" s="70" t="s">
        <v>5</v>
      </c>
      <c r="K77" s="69" t="s">
        <v>5</v>
      </c>
      <c r="L77" s="69" t="s">
        <v>5</v>
      </c>
      <c r="M77" s="68"/>
      <c r="N77" s="67">
        <v>8</v>
      </c>
      <c r="O77" s="60">
        <f t="shared" si="1"/>
        <v>4.8</v>
      </c>
      <c r="P77" s="59">
        <f t="shared" si="2"/>
        <v>0.28799999999999998</v>
      </c>
      <c r="Q77" s="58">
        <f t="shared" si="3"/>
        <v>11.52</v>
      </c>
      <c r="R77" s="168"/>
      <c r="S77" s="64"/>
      <c r="T77" s="167"/>
      <c r="U77" s="165"/>
      <c r="V77" s="166"/>
      <c r="W77" s="165"/>
      <c r="X77" s="165"/>
      <c r="Y77" s="164"/>
      <c r="Z77" s="62">
        <v>286</v>
      </c>
      <c r="AA77" s="61" t="s">
        <v>4</v>
      </c>
      <c r="AB77" s="60">
        <f t="shared" si="4"/>
        <v>1372.8</v>
      </c>
      <c r="AC77" s="59">
        <f t="shared" si="5"/>
        <v>82.367999999999995</v>
      </c>
      <c r="AD77" s="58">
        <f t="shared" si="6"/>
        <v>3294.72</v>
      </c>
      <c r="AE77" s="160" t="s">
        <v>143</v>
      </c>
      <c r="AF77" s="478">
        <v>782</v>
      </c>
      <c r="AG77" s="55" t="s">
        <v>2</v>
      </c>
      <c r="AH77" s="54">
        <f t="shared" si="14"/>
        <v>3753.6</v>
      </c>
      <c r="AI77" s="53">
        <f t="shared" si="15"/>
        <v>225.21599999999998</v>
      </c>
      <c r="AJ77" s="52">
        <f t="shared" si="16"/>
        <v>9008.64</v>
      </c>
      <c r="AK77" s="51" t="s">
        <v>1287</v>
      </c>
      <c r="AL77" s="50"/>
      <c r="AM77" s="49">
        <f t="shared" si="10"/>
        <v>198.6</v>
      </c>
      <c r="AN77" s="48">
        <f t="shared" si="11"/>
        <v>238.32</v>
      </c>
      <c r="AO77" s="47">
        <f t="shared" si="21"/>
        <v>3310</v>
      </c>
      <c r="AP77" s="46">
        <f t="shared" si="13"/>
        <v>3972</v>
      </c>
      <c r="AZ77" s="71">
        <v>40</v>
      </c>
      <c r="BA77" s="45">
        <v>3310</v>
      </c>
      <c r="BC77" s="464"/>
    </row>
    <row r="78" spans="1:55">
      <c r="A78" s="78" t="s">
        <v>1977</v>
      </c>
      <c r="B78" s="77" t="s">
        <v>1280</v>
      </c>
      <c r="C78" s="191">
        <v>75</v>
      </c>
      <c r="D78" s="79">
        <v>1000</v>
      </c>
      <c r="E78" s="79">
        <v>600</v>
      </c>
      <c r="F78" s="75" t="str">
        <f t="shared" si="0"/>
        <v>1000x600x75</v>
      </c>
      <c r="G78" s="474" t="s">
        <v>2060</v>
      </c>
      <c r="H78" s="183" t="s">
        <v>1286</v>
      </c>
      <c r="I78" s="182" t="s">
        <v>2</v>
      </c>
      <c r="J78" s="70" t="s">
        <v>5</v>
      </c>
      <c r="K78" s="69" t="s">
        <v>5</v>
      </c>
      <c r="L78" s="69" t="s">
        <v>5</v>
      </c>
      <c r="M78" s="68" t="s">
        <v>5</v>
      </c>
      <c r="N78" s="67">
        <v>8</v>
      </c>
      <c r="O78" s="60">
        <f t="shared" si="1"/>
        <v>4.8</v>
      </c>
      <c r="P78" s="59">
        <f t="shared" si="2"/>
        <v>0.36</v>
      </c>
      <c r="Q78" s="58">
        <f t="shared" si="3"/>
        <v>14.399999999999999</v>
      </c>
      <c r="R78" s="168"/>
      <c r="S78" s="64"/>
      <c r="T78" s="167"/>
      <c r="U78" s="165"/>
      <c r="V78" s="166"/>
      <c r="W78" s="165"/>
      <c r="X78" s="165"/>
      <c r="Y78" s="164"/>
      <c r="Z78" s="62">
        <v>208</v>
      </c>
      <c r="AA78" s="61" t="s">
        <v>4</v>
      </c>
      <c r="AB78" s="60">
        <f t="shared" si="4"/>
        <v>998.4</v>
      </c>
      <c r="AC78" s="59">
        <f t="shared" si="5"/>
        <v>74.88</v>
      </c>
      <c r="AD78" s="58">
        <f t="shared" si="6"/>
        <v>2995.2</v>
      </c>
      <c r="AE78" s="160" t="s">
        <v>143</v>
      </c>
      <c r="AF78" s="478">
        <v>625</v>
      </c>
      <c r="AG78" s="55" t="s">
        <v>2</v>
      </c>
      <c r="AH78" s="54">
        <f t="shared" si="14"/>
        <v>3000</v>
      </c>
      <c r="AI78" s="53">
        <f t="shared" si="15"/>
        <v>225</v>
      </c>
      <c r="AJ78" s="52">
        <f t="shared" si="16"/>
        <v>9000</v>
      </c>
      <c r="AK78" s="51" t="s">
        <v>1285</v>
      </c>
      <c r="AL78" s="50"/>
      <c r="AM78" s="49">
        <f t="shared" si="10"/>
        <v>248.25</v>
      </c>
      <c r="AN78" s="48">
        <f t="shared" ref="AN78:AN139" si="22">ROUND(AM78*1.2,2)</f>
        <v>297.89999999999998</v>
      </c>
      <c r="AO78" s="47">
        <f t="shared" ref="AO78:AO108" si="23">ROUND(BA78*(1-$AP$9),2)</f>
        <v>3310</v>
      </c>
      <c r="AP78" s="46">
        <f t="shared" ref="AP78:AP139" si="24">ROUND(AO78*1.2,2)</f>
        <v>3972</v>
      </c>
      <c r="AZ78" s="71">
        <v>40</v>
      </c>
      <c r="BA78" s="45">
        <v>3310</v>
      </c>
      <c r="BC78" s="464"/>
    </row>
    <row r="79" spans="1:55">
      <c r="A79" s="78" t="s">
        <v>1977</v>
      </c>
      <c r="B79" s="77" t="s">
        <v>1280</v>
      </c>
      <c r="C79" s="191">
        <v>100</v>
      </c>
      <c r="D79" s="79">
        <v>1000</v>
      </c>
      <c r="E79" s="79">
        <v>600</v>
      </c>
      <c r="F79" s="75" t="str">
        <f t="shared" si="0"/>
        <v>1000x600x100</v>
      </c>
      <c r="G79" s="474" t="s">
        <v>2053</v>
      </c>
      <c r="H79" s="183" t="s">
        <v>1284</v>
      </c>
      <c r="I79" s="182" t="s">
        <v>2</v>
      </c>
      <c r="J79" s="70" t="s">
        <v>5</v>
      </c>
      <c r="K79" s="69" t="s">
        <v>5</v>
      </c>
      <c r="L79" s="69" t="s">
        <v>5</v>
      </c>
      <c r="M79" s="68" t="s">
        <v>5</v>
      </c>
      <c r="N79" s="67">
        <v>5</v>
      </c>
      <c r="O79" s="60">
        <f t="shared" si="1"/>
        <v>3</v>
      </c>
      <c r="P79" s="59">
        <f t="shared" si="2"/>
        <v>0.3</v>
      </c>
      <c r="Q79" s="58">
        <f t="shared" si="3"/>
        <v>12</v>
      </c>
      <c r="R79" s="168"/>
      <c r="S79" s="64"/>
      <c r="T79" s="167"/>
      <c r="U79" s="165"/>
      <c r="V79" s="166"/>
      <c r="W79" s="165"/>
      <c r="X79" s="165"/>
      <c r="Y79" s="164"/>
      <c r="Z79" s="62">
        <v>273</v>
      </c>
      <c r="AA79" s="61" t="s">
        <v>4</v>
      </c>
      <c r="AB79" s="60">
        <f t="shared" si="4"/>
        <v>819</v>
      </c>
      <c r="AC79" s="59">
        <f t="shared" si="5"/>
        <v>81.899999999999991</v>
      </c>
      <c r="AD79" s="58">
        <f t="shared" si="6"/>
        <v>3276</v>
      </c>
      <c r="AE79" s="57" t="s">
        <v>3</v>
      </c>
      <c r="AF79" s="56">
        <v>1</v>
      </c>
      <c r="AG79" s="55" t="s">
        <v>2</v>
      </c>
      <c r="AH79" s="54">
        <f t="shared" si="14"/>
        <v>3</v>
      </c>
      <c r="AI79" s="53">
        <f t="shared" si="15"/>
        <v>0.3</v>
      </c>
      <c r="AJ79" s="52">
        <f t="shared" si="16"/>
        <v>12</v>
      </c>
      <c r="AK79" s="51" t="s">
        <v>1282</v>
      </c>
      <c r="AL79" s="50"/>
      <c r="AM79" s="49">
        <f t="shared" si="10"/>
        <v>321</v>
      </c>
      <c r="AN79" s="48">
        <f t="shared" si="22"/>
        <v>385.2</v>
      </c>
      <c r="AO79" s="47">
        <f t="shared" si="23"/>
        <v>3210</v>
      </c>
      <c r="AP79" s="46">
        <f t="shared" si="24"/>
        <v>3852</v>
      </c>
      <c r="AZ79" s="71">
        <v>40</v>
      </c>
      <c r="BA79" s="45">
        <v>3210</v>
      </c>
      <c r="BC79" s="464"/>
    </row>
    <row r="80" spans="1:55">
      <c r="A80" s="78" t="s">
        <v>1977</v>
      </c>
      <c r="B80" s="77" t="s">
        <v>1280</v>
      </c>
      <c r="C80" s="79">
        <v>100</v>
      </c>
      <c r="D80" s="79">
        <v>1000</v>
      </c>
      <c r="E80" s="79">
        <v>600</v>
      </c>
      <c r="F80" s="77" t="str">
        <f t="shared" si="0"/>
        <v>1000x600x100</v>
      </c>
      <c r="G80" s="474" t="s">
        <v>2054</v>
      </c>
      <c r="H80" s="183" t="s">
        <v>2036</v>
      </c>
      <c r="I80" s="182" t="s">
        <v>117</v>
      </c>
      <c r="J80" s="70" t="s">
        <v>5</v>
      </c>
      <c r="K80" s="69"/>
      <c r="L80" s="69"/>
      <c r="M80" s="68" t="s">
        <v>5</v>
      </c>
      <c r="N80" s="67">
        <v>5</v>
      </c>
      <c r="O80" s="60">
        <f t="shared" si="1"/>
        <v>3</v>
      </c>
      <c r="P80" s="59">
        <f t="shared" si="2"/>
        <v>0.3</v>
      </c>
      <c r="Q80" s="58">
        <f t="shared" si="3"/>
        <v>12</v>
      </c>
      <c r="R80" s="62">
        <v>20</v>
      </c>
      <c r="S80" s="64">
        <v>4</v>
      </c>
      <c r="T80" s="180">
        <f>R80*N80</f>
        <v>100</v>
      </c>
      <c r="U80" s="60">
        <f>O80*R80</f>
        <v>60</v>
      </c>
      <c r="V80" s="59">
        <f>P80*R80</f>
        <v>6</v>
      </c>
      <c r="W80" s="60">
        <f>AZ80*V80</f>
        <v>240</v>
      </c>
      <c r="X80" s="60" t="s">
        <v>280</v>
      </c>
      <c r="Y80" s="185">
        <f>R80/S80*N80*C80+140</f>
        <v>2640</v>
      </c>
      <c r="Z80" s="161">
        <v>260</v>
      </c>
      <c r="AA80" s="64">
        <v>13</v>
      </c>
      <c r="AB80" s="60">
        <f t="shared" si="4"/>
        <v>780</v>
      </c>
      <c r="AC80" s="59">
        <f t="shared" si="5"/>
        <v>78</v>
      </c>
      <c r="AD80" s="58">
        <f t="shared" si="6"/>
        <v>3120</v>
      </c>
      <c r="AE80" s="57" t="s">
        <v>3</v>
      </c>
      <c r="AF80" s="56">
        <v>1</v>
      </c>
      <c r="AG80" s="177" t="s">
        <v>150</v>
      </c>
      <c r="AH80" s="54">
        <f t="shared" si="14"/>
        <v>60</v>
      </c>
      <c r="AI80" s="53">
        <f t="shared" si="15"/>
        <v>6</v>
      </c>
      <c r="AJ80" s="52">
        <f t="shared" si="16"/>
        <v>240</v>
      </c>
      <c r="AK80" s="51" t="s">
        <v>1282</v>
      </c>
      <c r="AL80" s="50" t="s">
        <v>1281</v>
      </c>
      <c r="AM80" s="49">
        <f t="shared" si="10"/>
        <v>321</v>
      </c>
      <c r="AN80" s="48">
        <f t="shared" si="22"/>
        <v>385.2</v>
      </c>
      <c r="AO80" s="47">
        <f t="shared" si="23"/>
        <v>3210</v>
      </c>
      <c r="AP80" s="46">
        <f t="shared" si="24"/>
        <v>3852</v>
      </c>
      <c r="AZ80" s="71">
        <v>40</v>
      </c>
      <c r="BA80" s="45">
        <v>3210</v>
      </c>
      <c r="BC80" s="464"/>
    </row>
    <row r="81" spans="1:55">
      <c r="A81" s="78" t="s">
        <v>1977</v>
      </c>
      <c r="B81" s="77" t="s">
        <v>1280</v>
      </c>
      <c r="C81" s="79">
        <v>100</v>
      </c>
      <c r="D81" s="79">
        <v>1000</v>
      </c>
      <c r="E81" s="79">
        <v>600</v>
      </c>
      <c r="F81" s="77" t="str">
        <f t="shared" si="0"/>
        <v>1000x600x100</v>
      </c>
      <c r="G81" s="474" t="s">
        <v>2055</v>
      </c>
      <c r="H81" s="183" t="s">
        <v>1283</v>
      </c>
      <c r="I81" s="182" t="s">
        <v>117</v>
      </c>
      <c r="J81" s="70"/>
      <c r="K81" s="69" t="s">
        <v>5</v>
      </c>
      <c r="L81" s="69" t="s">
        <v>5</v>
      </c>
      <c r="M81" s="68"/>
      <c r="N81" s="67">
        <v>5</v>
      </c>
      <c r="O81" s="60">
        <f t="shared" si="1"/>
        <v>3</v>
      </c>
      <c r="P81" s="59">
        <f t="shared" si="2"/>
        <v>0.3</v>
      </c>
      <c r="Q81" s="58">
        <f t="shared" si="3"/>
        <v>12</v>
      </c>
      <c r="R81" s="62">
        <v>20</v>
      </c>
      <c r="S81" s="64">
        <v>4</v>
      </c>
      <c r="T81" s="180">
        <f>R81*N81</f>
        <v>100</v>
      </c>
      <c r="U81" s="60">
        <f>O81*R81</f>
        <v>60</v>
      </c>
      <c r="V81" s="59">
        <f>P81*R81</f>
        <v>6</v>
      </c>
      <c r="W81" s="60">
        <f>AZ81*V81</f>
        <v>240</v>
      </c>
      <c r="X81" s="60" t="s">
        <v>280</v>
      </c>
      <c r="Y81" s="185">
        <f>R81/S81*N81*C81+140</f>
        <v>2640</v>
      </c>
      <c r="Z81" s="161">
        <v>260</v>
      </c>
      <c r="AA81" s="64">
        <v>13</v>
      </c>
      <c r="AB81" s="60">
        <f t="shared" si="4"/>
        <v>780</v>
      </c>
      <c r="AC81" s="59">
        <f t="shared" si="5"/>
        <v>78</v>
      </c>
      <c r="AD81" s="58">
        <f t="shared" si="6"/>
        <v>3120</v>
      </c>
      <c r="AE81" s="57" t="s">
        <v>3</v>
      </c>
      <c r="AF81" s="56">
        <v>1</v>
      </c>
      <c r="AG81" s="177" t="s">
        <v>150</v>
      </c>
      <c r="AH81" s="54">
        <f t="shared" si="14"/>
        <v>60</v>
      </c>
      <c r="AI81" s="53">
        <f t="shared" si="15"/>
        <v>6</v>
      </c>
      <c r="AJ81" s="52">
        <f t="shared" si="16"/>
        <v>240</v>
      </c>
      <c r="AK81" s="51" t="s">
        <v>1282</v>
      </c>
      <c r="AL81" s="50" t="s">
        <v>1281</v>
      </c>
      <c r="AM81" s="49">
        <f t="shared" si="10"/>
        <v>321</v>
      </c>
      <c r="AN81" s="48">
        <f t="shared" si="22"/>
        <v>385.2</v>
      </c>
      <c r="AO81" s="47">
        <f t="shared" si="23"/>
        <v>3210</v>
      </c>
      <c r="AP81" s="46">
        <f t="shared" si="24"/>
        <v>3852</v>
      </c>
      <c r="AZ81" s="71">
        <v>40</v>
      </c>
      <c r="BA81" s="45">
        <v>3210</v>
      </c>
      <c r="BC81" s="464"/>
    </row>
    <row r="82" spans="1:55">
      <c r="A82" s="78" t="s">
        <v>1977</v>
      </c>
      <c r="B82" s="77" t="s">
        <v>1280</v>
      </c>
      <c r="C82" s="191">
        <v>150</v>
      </c>
      <c r="D82" s="79">
        <v>1000</v>
      </c>
      <c r="E82" s="79">
        <v>600</v>
      </c>
      <c r="F82" s="75" t="str">
        <f t="shared" si="0"/>
        <v>1000x600x150</v>
      </c>
      <c r="G82" s="474" t="s">
        <v>2061</v>
      </c>
      <c r="H82" s="183" t="s">
        <v>1279</v>
      </c>
      <c r="I82" s="182" t="s">
        <v>2</v>
      </c>
      <c r="J82" s="70" t="s">
        <v>5</v>
      </c>
      <c r="K82" s="69" t="s">
        <v>5</v>
      </c>
      <c r="L82" s="69" t="s">
        <v>5</v>
      </c>
      <c r="M82" s="68"/>
      <c r="N82" s="67">
        <v>3</v>
      </c>
      <c r="O82" s="60">
        <f t="shared" si="1"/>
        <v>1.8</v>
      </c>
      <c r="P82" s="59">
        <f t="shared" si="2"/>
        <v>0.27</v>
      </c>
      <c r="Q82" s="58">
        <f t="shared" si="3"/>
        <v>10.8</v>
      </c>
      <c r="R82" s="168"/>
      <c r="S82" s="64"/>
      <c r="T82" s="167"/>
      <c r="U82" s="165"/>
      <c r="V82" s="166"/>
      <c r="W82" s="165"/>
      <c r="X82" s="165"/>
      <c r="Y82" s="164"/>
      <c r="Z82" s="62">
        <v>286</v>
      </c>
      <c r="AA82" s="61" t="s">
        <v>4</v>
      </c>
      <c r="AB82" s="60">
        <f t="shared" si="4"/>
        <v>514.80000000000007</v>
      </c>
      <c r="AC82" s="59">
        <f t="shared" si="5"/>
        <v>77.22</v>
      </c>
      <c r="AD82" s="58">
        <f t="shared" si="6"/>
        <v>3088.8</v>
      </c>
      <c r="AE82" s="160" t="s">
        <v>143</v>
      </c>
      <c r="AF82" s="478">
        <v>834</v>
      </c>
      <c r="AG82" s="55" t="s">
        <v>2</v>
      </c>
      <c r="AH82" s="54">
        <f t="shared" si="14"/>
        <v>1501.2</v>
      </c>
      <c r="AI82" s="53">
        <f t="shared" si="15"/>
        <v>225.18</v>
      </c>
      <c r="AJ82" s="52">
        <f t="shared" si="16"/>
        <v>9007.2000000000007</v>
      </c>
      <c r="AK82" s="51" t="s">
        <v>1278</v>
      </c>
      <c r="AL82" s="50"/>
      <c r="AM82" s="49">
        <f t="shared" si="10"/>
        <v>496.5</v>
      </c>
      <c r="AN82" s="48">
        <f t="shared" si="22"/>
        <v>595.79999999999995</v>
      </c>
      <c r="AO82" s="47">
        <f t="shared" si="23"/>
        <v>3310</v>
      </c>
      <c r="AP82" s="46">
        <f t="shared" si="24"/>
        <v>3972</v>
      </c>
      <c r="AZ82" s="71">
        <v>40</v>
      </c>
      <c r="BA82" s="45">
        <v>3310</v>
      </c>
      <c r="BC82" s="464"/>
    </row>
    <row r="83" spans="1:55">
      <c r="A83" s="78" t="s">
        <v>1977</v>
      </c>
      <c r="B83" s="75" t="s">
        <v>1273</v>
      </c>
      <c r="C83" s="191">
        <v>27</v>
      </c>
      <c r="D83" s="76">
        <v>1000</v>
      </c>
      <c r="E83" s="76">
        <v>600</v>
      </c>
      <c r="F83" s="75" t="str">
        <f t="shared" si="0"/>
        <v>1000x600x27</v>
      </c>
      <c r="G83" s="184" t="s">
        <v>1277</v>
      </c>
      <c r="H83" s="183" t="s">
        <v>1276</v>
      </c>
      <c r="I83" s="182" t="s">
        <v>2</v>
      </c>
      <c r="J83" s="70" t="s">
        <v>5</v>
      </c>
      <c r="K83" s="69" t="s">
        <v>5</v>
      </c>
      <c r="L83" s="69" t="s">
        <v>5</v>
      </c>
      <c r="M83" s="68" t="s">
        <v>5</v>
      </c>
      <c r="N83" s="67">
        <v>12</v>
      </c>
      <c r="O83" s="60">
        <f t="shared" si="1"/>
        <v>7.2</v>
      </c>
      <c r="P83" s="59">
        <f t="shared" si="2"/>
        <v>0.19440000000000002</v>
      </c>
      <c r="Q83" s="58">
        <f t="shared" ref="Q83:Q146" si="25">P83*AZ83</f>
        <v>11.664000000000001</v>
      </c>
      <c r="R83" s="168"/>
      <c r="S83" s="64"/>
      <c r="T83" s="167"/>
      <c r="U83" s="165"/>
      <c r="V83" s="166"/>
      <c r="W83" s="165"/>
      <c r="X83" s="165"/>
      <c r="Y83" s="164"/>
      <c r="Z83" s="62">
        <v>416</v>
      </c>
      <c r="AA83" s="61" t="s">
        <v>4</v>
      </c>
      <c r="AB83" s="60">
        <f t="shared" si="4"/>
        <v>2995.2000000000003</v>
      </c>
      <c r="AC83" s="59">
        <f t="shared" si="5"/>
        <v>80.870400000000004</v>
      </c>
      <c r="AD83" s="58">
        <f t="shared" si="6"/>
        <v>4852.2240000000002</v>
      </c>
      <c r="AE83" s="57" t="s">
        <v>3</v>
      </c>
      <c r="AF83" s="56">
        <v>1</v>
      </c>
      <c r="AG83" s="55" t="s">
        <v>2</v>
      </c>
      <c r="AH83" s="54">
        <f t="shared" si="14"/>
        <v>7.2</v>
      </c>
      <c r="AI83" s="53">
        <f t="shared" si="15"/>
        <v>0.19440000000000002</v>
      </c>
      <c r="AJ83" s="52">
        <f t="shared" si="16"/>
        <v>11.664000000000001</v>
      </c>
      <c r="AK83" s="51" t="s">
        <v>1270</v>
      </c>
      <c r="AL83" s="50"/>
      <c r="AM83" s="49">
        <f t="shared" ref="AM83:AM146" si="26">ROUND(AO83*C83/1000,2)</f>
        <v>113.4</v>
      </c>
      <c r="AN83" s="48">
        <f t="shared" si="22"/>
        <v>136.08000000000001</v>
      </c>
      <c r="AO83" s="47">
        <f t="shared" si="23"/>
        <v>4200</v>
      </c>
      <c r="AP83" s="46">
        <f t="shared" si="24"/>
        <v>5040</v>
      </c>
      <c r="AZ83" s="71">
        <v>60</v>
      </c>
      <c r="BA83" s="45">
        <v>4200</v>
      </c>
      <c r="BC83" s="464"/>
    </row>
    <row r="84" spans="1:55">
      <c r="A84" s="78" t="s">
        <v>1977</v>
      </c>
      <c r="B84" s="77" t="s">
        <v>1273</v>
      </c>
      <c r="C84" s="189">
        <v>27</v>
      </c>
      <c r="D84" s="79">
        <v>1000</v>
      </c>
      <c r="E84" s="79">
        <v>600</v>
      </c>
      <c r="F84" s="77" t="str">
        <f t="shared" si="0"/>
        <v>1000x600x27</v>
      </c>
      <c r="G84" s="184" t="s">
        <v>1275</v>
      </c>
      <c r="H84" s="183" t="s">
        <v>1274</v>
      </c>
      <c r="I84" s="182" t="s">
        <v>117</v>
      </c>
      <c r="J84" s="70" t="s">
        <v>5</v>
      </c>
      <c r="K84" s="69" t="s">
        <v>5</v>
      </c>
      <c r="L84" s="69" t="s">
        <v>5</v>
      </c>
      <c r="M84" s="68"/>
      <c r="N84" s="67">
        <v>12</v>
      </c>
      <c r="O84" s="60">
        <f t="shared" si="1"/>
        <v>7.2</v>
      </c>
      <c r="P84" s="59">
        <f t="shared" si="2"/>
        <v>0.19440000000000002</v>
      </c>
      <c r="Q84" s="58">
        <f t="shared" si="25"/>
        <v>11.664000000000001</v>
      </c>
      <c r="R84" s="62">
        <v>14</v>
      </c>
      <c r="S84" s="64">
        <v>2</v>
      </c>
      <c r="T84" s="180">
        <f>R84*N84</f>
        <v>168</v>
      </c>
      <c r="U84" s="60">
        <f>O84*R84</f>
        <v>100.8</v>
      </c>
      <c r="V84" s="59">
        <f>P84*R84</f>
        <v>2.7216000000000005</v>
      </c>
      <c r="W84" s="60">
        <f>AZ84*V84</f>
        <v>163.29600000000002</v>
      </c>
      <c r="X84" s="60" t="s">
        <v>560</v>
      </c>
      <c r="Y84" s="179">
        <f>R84/S84*N84*C84+140</f>
        <v>2408</v>
      </c>
      <c r="Z84" s="161">
        <v>364</v>
      </c>
      <c r="AA84" s="64">
        <v>26</v>
      </c>
      <c r="AB84" s="60">
        <f t="shared" si="4"/>
        <v>2620.7999999999997</v>
      </c>
      <c r="AC84" s="59">
        <f t="shared" si="5"/>
        <v>70.761600000000016</v>
      </c>
      <c r="AD84" s="58">
        <f t="shared" si="6"/>
        <v>4245.6960000000008</v>
      </c>
      <c r="AE84" s="57" t="s">
        <v>3</v>
      </c>
      <c r="AF84" s="56">
        <v>1</v>
      </c>
      <c r="AG84" s="177" t="s">
        <v>150</v>
      </c>
      <c r="AH84" s="54">
        <f t="shared" si="14"/>
        <v>100.8</v>
      </c>
      <c r="AI84" s="53">
        <f t="shared" si="15"/>
        <v>2.7216000000000005</v>
      </c>
      <c r="AJ84" s="52">
        <f t="shared" si="16"/>
        <v>163.29600000000002</v>
      </c>
      <c r="AK84" s="51" t="s">
        <v>1270</v>
      </c>
      <c r="AL84" s="50" t="s">
        <v>1269</v>
      </c>
      <c r="AM84" s="49">
        <f t="shared" si="26"/>
        <v>113.4</v>
      </c>
      <c r="AN84" s="48">
        <f t="shared" si="22"/>
        <v>136.08000000000001</v>
      </c>
      <c r="AO84" s="47">
        <f t="shared" si="23"/>
        <v>4200</v>
      </c>
      <c r="AP84" s="46">
        <f t="shared" si="24"/>
        <v>5040</v>
      </c>
      <c r="AZ84" s="71">
        <v>60</v>
      </c>
      <c r="BA84" s="45">
        <v>4200</v>
      </c>
      <c r="BC84" s="464"/>
    </row>
    <row r="85" spans="1:55">
      <c r="A85" s="78" t="s">
        <v>1977</v>
      </c>
      <c r="B85" s="77" t="s">
        <v>1273</v>
      </c>
      <c r="C85" s="189">
        <v>27</v>
      </c>
      <c r="D85" s="79">
        <v>1000</v>
      </c>
      <c r="E85" s="79">
        <v>600</v>
      </c>
      <c r="F85" s="77" t="str">
        <f t="shared" si="0"/>
        <v>1000x600x27</v>
      </c>
      <c r="G85" s="184" t="s">
        <v>1272</v>
      </c>
      <c r="H85" s="183" t="s">
        <v>1271</v>
      </c>
      <c r="I85" s="182" t="s">
        <v>117</v>
      </c>
      <c r="J85" s="70"/>
      <c r="K85" s="69"/>
      <c r="L85" s="69"/>
      <c r="M85" s="68" t="s">
        <v>5</v>
      </c>
      <c r="N85" s="67">
        <v>12</v>
      </c>
      <c r="O85" s="60">
        <f t="shared" si="1"/>
        <v>7.2</v>
      </c>
      <c r="P85" s="59">
        <f t="shared" si="2"/>
        <v>0.19440000000000002</v>
      </c>
      <c r="Q85" s="58">
        <f t="shared" si="25"/>
        <v>11.664000000000001</v>
      </c>
      <c r="R85" s="62">
        <v>14</v>
      </c>
      <c r="S85" s="64">
        <v>2</v>
      </c>
      <c r="T85" s="180">
        <f>R85*N85</f>
        <v>168</v>
      </c>
      <c r="U85" s="60">
        <f>O85*R85</f>
        <v>100.8</v>
      </c>
      <c r="V85" s="59">
        <f>P85*R85</f>
        <v>2.7216000000000005</v>
      </c>
      <c r="W85" s="60">
        <f>AZ85*V85</f>
        <v>163.29600000000002</v>
      </c>
      <c r="X85" s="60" t="s">
        <v>560</v>
      </c>
      <c r="Y85" s="179">
        <f>R85/S85*N85*C85+140</f>
        <v>2408</v>
      </c>
      <c r="Z85" s="161">
        <v>364</v>
      </c>
      <c r="AA85" s="64">
        <v>26</v>
      </c>
      <c r="AB85" s="60">
        <f t="shared" si="4"/>
        <v>2620.7999999999997</v>
      </c>
      <c r="AC85" s="59">
        <f t="shared" si="5"/>
        <v>70.761600000000016</v>
      </c>
      <c r="AD85" s="58">
        <f t="shared" si="6"/>
        <v>4245.6960000000008</v>
      </c>
      <c r="AE85" s="57" t="s">
        <v>3</v>
      </c>
      <c r="AF85" s="56">
        <v>1</v>
      </c>
      <c r="AG85" s="177" t="s">
        <v>150</v>
      </c>
      <c r="AH85" s="54">
        <f t="shared" si="14"/>
        <v>100.8</v>
      </c>
      <c r="AI85" s="53">
        <f t="shared" si="15"/>
        <v>2.7216000000000005</v>
      </c>
      <c r="AJ85" s="52">
        <f t="shared" si="16"/>
        <v>163.29600000000002</v>
      </c>
      <c r="AK85" s="51" t="s">
        <v>1270</v>
      </c>
      <c r="AL85" s="50" t="s">
        <v>1269</v>
      </c>
      <c r="AM85" s="49">
        <f t="shared" si="26"/>
        <v>113.4</v>
      </c>
      <c r="AN85" s="48">
        <f t="shared" si="22"/>
        <v>136.08000000000001</v>
      </c>
      <c r="AO85" s="47">
        <f t="shared" si="23"/>
        <v>4200</v>
      </c>
      <c r="AP85" s="46">
        <f t="shared" si="24"/>
        <v>5040</v>
      </c>
      <c r="AZ85" s="71">
        <v>60</v>
      </c>
      <c r="BA85" s="45">
        <v>4200</v>
      </c>
      <c r="BC85" s="464"/>
    </row>
    <row r="86" spans="1:55">
      <c r="A86" s="78" t="s">
        <v>1977</v>
      </c>
      <c r="B86" s="75" t="s">
        <v>1262</v>
      </c>
      <c r="C86" s="191">
        <v>50</v>
      </c>
      <c r="D86" s="76">
        <v>1000</v>
      </c>
      <c r="E86" s="76">
        <v>600</v>
      </c>
      <c r="F86" s="75" t="str">
        <f t="shared" si="0"/>
        <v>1000x600x50</v>
      </c>
      <c r="G86" s="163" t="s">
        <v>1268</v>
      </c>
      <c r="H86" s="73" t="s">
        <v>1267</v>
      </c>
      <c r="I86" s="72" t="s">
        <v>2</v>
      </c>
      <c r="J86" s="70" t="s">
        <v>5</v>
      </c>
      <c r="K86" s="69" t="s">
        <v>5</v>
      </c>
      <c r="L86" s="69" t="s">
        <v>5</v>
      </c>
      <c r="M86" s="68" t="s">
        <v>5</v>
      </c>
      <c r="N86" s="67">
        <v>8</v>
      </c>
      <c r="O86" s="60">
        <f t="shared" si="1"/>
        <v>4.8</v>
      </c>
      <c r="P86" s="59">
        <f t="shared" si="2"/>
        <v>0.24</v>
      </c>
      <c r="Q86" s="58">
        <f t="shared" si="25"/>
        <v>14.399999999999999</v>
      </c>
      <c r="R86" s="168"/>
      <c r="S86" s="64"/>
      <c r="T86" s="167"/>
      <c r="U86" s="165"/>
      <c r="V86" s="166"/>
      <c r="W86" s="165"/>
      <c r="X86" s="165"/>
      <c r="Y86" s="164"/>
      <c r="Z86" s="62">
        <v>338</v>
      </c>
      <c r="AA86" s="61" t="s">
        <v>4</v>
      </c>
      <c r="AB86" s="60">
        <f t="shared" si="4"/>
        <v>1622.3999999999999</v>
      </c>
      <c r="AC86" s="59">
        <f t="shared" si="5"/>
        <v>81.11999999999999</v>
      </c>
      <c r="AD86" s="58">
        <f t="shared" si="6"/>
        <v>4867.2</v>
      </c>
      <c r="AE86" s="160" t="s">
        <v>143</v>
      </c>
      <c r="AF86" s="56">
        <v>625</v>
      </c>
      <c r="AG86" s="55" t="s">
        <v>2</v>
      </c>
      <c r="AH86" s="54">
        <f t="shared" si="14"/>
        <v>3000</v>
      </c>
      <c r="AI86" s="53">
        <f t="shared" si="15"/>
        <v>150</v>
      </c>
      <c r="AJ86" s="52">
        <f t="shared" si="16"/>
        <v>9000</v>
      </c>
      <c r="AK86" s="51" t="s">
        <v>1266</v>
      </c>
      <c r="AL86" s="50"/>
      <c r="AM86" s="49">
        <f t="shared" si="26"/>
        <v>198.5</v>
      </c>
      <c r="AN86" s="48">
        <f t="shared" si="22"/>
        <v>238.2</v>
      </c>
      <c r="AO86" s="47">
        <f t="shared" si="23"/>
        <v>3970</v>
      </c>
      <c r="AP86" s="46">
        <f t="shared" si="24"/>
        <v>4764</v>
      </c>
      <c r="AZ86" s="71">
        <v>60</v>
      </c>
      <c r="BA86" s="45">
        <v>3970</v>
      </c>
      <c r="BC86" s="464"/>
    </row>
    <row r="87" spans="1:55">
      <c r="A87" s="78" t="s">
        <v>1977</v>
      </c>
      <c r="B87" s="77" t="s">
        <v>1262</v>
      </c>
      <c r="C87" s="191">
        <v>75</v>
      </c>
      <c r="D87" s="79">
        <v>1000</v>
      </c>
      <c r="E87" s="79">
        <v>600</v>
      </c>
      <c r="F87" s="75" t="str">
        <f t="shared" si="0"/>
        <v>1000x600x75</v>
      </c>
      <c r="G87" s="163" t="s">
        <v>1265</v>
      </c>
      <c r="H87" s="73" t="s">
        <v>1264</v>
      </c>
      <c r="I87" s="72" t="s">
        <v>2</v>
      </c>
      <c r="J87" s="70" t="s">
        <v>5</v>
      </c>
      <c r="K87" s="69" t="s">
        <v>5</v>
      </c>
      <c r="L87" s="69" t="s">
        <v>5</v>
      </c>
      <c r="M87" s="68" t="s">
        <v>5</v>
      </c>
      <c r="N87" s="67">
        <v>6</v>
      </c>
      <c r="O87" s="60">
        <f t="shared" si="1"/>
        <v>3.6</v>
      </c>
      <c r="P87" s="59">
        <f t="shared" si="2"/>
        <v>0.27</v>
      </c>
      <c r="Q87" s="58">
        <f t="shared" si="25"/>
        <v>16.200000000000003</v>
      </c>
      <c r="R87" s="168"/>
      <c r="S87" s="64"/>
      <c r="T87" s="167"/>
      <c r="U87" s="165"/>
      <c r="V87" s="166"/>
      <c r="W87" s="165"/>
      <c r="X87" s="165"/>
      <c r="Y87" s="164"/>
      <c r="Z87" s="62">
        <v>286</v>
      </c>
      <c r="AA87" s="61" t="s">
        <v>4</v>
      </c>
      <c r="AB87" s="60">
        <f t="shared" si="4"/>
        <v>1029.6000000000001</v>
      </c>
      <c r="AC87" s="59">
        <f t="shared" si="5"/>
        <v>77.22</v>
      </c>
      <c r="AD87" s="58">
        <f t="shared" si="6"/>
        <v>4633.2000000000007</v>
      </c>
      <c r="AE87" s="160" t="s">
        <v>143</v>
      </c>
      <c r="AF87" s="56">
        <v>556</v>
      </c>
      <c r="AG87" s="55" t="s">
        <v>2</v>
      </c>
      <c r="AH87" s="54">
        <f t="shared" si="14"/>
        <v>2001.6000000000001</v>
      </c>
      <c r="AI87" s="53">
        <f t="shared" si="15"/>
        <v>150.12</v>
      </c>
      <c r="AJ87" s="52">
        <f t="shared" si="16"/>
        <v>9007.2000000000007</v>
      </c>
      <c r="AK87" s="51" t="s">
        <v>1263</v>
      </c>
      <c r="AL87" s="50"/>
      <c r="AM87" s="49">
        <f t="shared" si="26"/>
        <v>297.75</v>
      </c>
      <c r="AN87" s="48">
        <f t="shared" si="22"/>
        <v>357.3</v>
      </c>
      <c r="AO87" s="47">
        <f t="shared" si="23"/>
        <v>3970</v>
      </c>
      <c r="AP87" s="46">
        <f t="shared" si="24"/>
        <v>4764</v>
      </c>
      <c r="AZ87" s="71">
        <v>60</v>
      </c>
      <c r="BA87" s="45">
        <v>3970</v>
      </c>
      <c r="BC87" s="464"/>
    </row>
    <row r="88" spans="1:55">
      <c r="A88" s="78" t="s">
        <v>1977</v>
      </c>
      <c r="B88" s="77" t="s">
        <v>1262</v>
      </c>
      <c r="C88" s="191">
        <v>100</v>
      </c>
      <c r="D88" s="79">
        <v>1000</v>
      </c>
      <c r="E88" s="79">
        <v>600</v>
      </c>
      <c r="F88" s="75" t="str">
        <f t="shared" si="0"/>
        <v>1000x600x100</v>
      </c>
      <c r="G88" s="163" t="s">
        <v>1261</v>
      </c>
      <c r="H88" s="73" t="s">
        <v>1260</v>
      </c>
      <c r="I88" s="72" t="s">
        <v>2</v>
      </c>
      <c r="J88" s="70" t="s">
        <v>5</v>
      </c>
      <c r="K88" s="69" t="s">
        <v>5</v>
      </c>
      <c r="L88" s="69" t="s">
        <v>5</v>
      </c>
      <c r="M88" s="68" t="s">
        <v>5</v>
      </c>
      <c r="N88" s="67">
        <v>4</v>
      </c>
      <c r="O88" s="60">
        <f t="shared" si="1"/>
        <v>2.4</v>
      </c>
      <c r="P88" s="59">
        <f t="shared" si="2"/>
        <v>0.24</v>
      </c>
      <c r="Q88" s="58">
        <f t="shared" si="25"/>
        <v>14.399999999999999</v>
      </c>
      <c r="R88" s="168"/>
      <c r="S88" s="64"/>
      <c r="T88" s="167"/>
      <c r="U88" s="165"/>
      <c r="V88" s="166"/>
      <c r="W88" s="165"/>
      <c r="X88" s="165"/>
      <c r="Y88" s="164"/>
      <c r="Z88" s="62">
        <v>338</v>
      </c>
      <c r="AA88" s="61" t="s">
        <v>4</v>
      </c>
      <c r="AB88" s="60">
        <f t="shared" si="4"/>
        <v>811.19999999999993</v>
      </c>
      <c r="AC88" s="59">
        <f t="shared" si="5"/>
        <v>81.11999999999999</v>
      </c>
      <c r="AD88" s="58">
        <f t="shared" si="6"/>
        <v>4867.2</v>
      </c>
      <c r="AE88" s="160" t="s">
        <v>143</v>
      </c>
      <c r="AF88" s="56">
        <v>625</v>
      </c>
      <c r="AG88" s="55" t="s">
        <v>2</v>
      </c>
      <c r="AH88" s="54">
        <f t="shared" si="14"/>
        <v>1500</v>
      </c>
      <c r="AI88" s="53">
        <f t="shared" si="15"/>
        <v>150</v>
      </c>
      <c r="AJ88" s="52">
        <f t="shared" si="16"/>
        <v>9000</v>
      </c>
      <c r="AK88" s="51" t="s">
        <v>1259</v>
      </c>
      <c r="AL88" s="50"/>
      <c r="AM88" s="49">
        <f t="shared" si="26"/>
        <v>397</v>
      </c>
      <c r="AN88" s="48">
        <f t="shared" si="22"/>
        <v>476.4</v>
      </c>
      <c r="AO88" s="47">
        <f t="shared" si="23"/>
        <v>3970</v>
      </c>
      <c r="AP88" s="46">
        <f t="shared" si="24"/>
        <v>4764</v>
      </c>
      <c r="AZ88" s="71">
        <v>60</v>
      </c>
      <c r="BA88" s="45">
        <v>3970</v>
      </c>
      <c r="BC88" s="464"/>
    </row>
    <row r="89" spans="1:55">
      <c r="A89" s="78" t="s">
        <v>1977</v>
      </c>
      <c r="B89" s="75" t="s">
        <v>1255</v>
      </c>
      <c r="C89" s="76">
        <v>50</v>
      </c>
      <c r="D89" s="76">
        <v>1000</v>
      </c>
      <c r="E89" s="76">
        <v>600</v>
      </c>
      <c r="F89" s="75" t="str">
        <f t="shared" si="0"/>
        <v>1000x600x50</v>
      </c>
      <c r="G89" s="163" t="s">
        <v>1258</v>
      </c>
      <c r="H89" s="73" t="s">
        <v>1257</v>
      </c>
      <c r="I89" s="72" t="s">
        <v>2</v>
      </c>
      <c r="J89" s="70" t="s">
        <v>5</v>
      </c>
      <c r="K89" s="69" t="s">
        <v>5</v>
      </c>
      <c r="L89" s="69"/>
      <c r="M89" s="68"/>
      <c r="N89" s="67">
        <v>8</v>
      </c>
      <c r="O89" s="60">
        <f t="shared" si="1"/>
        <v>4.8</v>
      </c>
      <c r="P89" s="59">
        <f t="shared" si="2"/>
        <v>0.24</v>
      </c>
      <c r="Q89" s="58">
        <f t="shared" si="25"/>
        <v>14.399999999999999</v>
      </c>
      <c r="R89" s="168"/>
      <c r="S89" s="64"/>
      <c r="T89" s="167"/>
      <c r="U89" s="165"/>
      <c r="V89" s="166"/>
      <c r="W89" s="165"/>
      <c r="X89" s="165"/>
      <c r="Y89" s="164"/>
      <c r="Z89" s="62">
        <v>312</v>
      </c>
      <c r="AA89" s="61" t="s">
        <v>4</v>
      </c>
      <c r="AB89" s="60">
        <f t="shared" si="4"/>
        <v>1497.6</v>
      </c>
      <c r="AC89" s="59">
        <f t="shared" si="5"/>
        <v>74.88</v>
      </c>
      <c r="AD89" s="58">
        <f t="shared" si="6"/>
        <v>4492.7999999999993</v>
      </c>
      <c r="AE89" s="160" t="s">
        <v>143</v>
      </c>
      <c r="AF89" s="56">
        <v>625</v>
      </c>
      <c r="AG89" s="55" t="s">
        <v>2</v>
      </c>
      <c r="AH89" s="54">
        <f t="shared" si="14"/>
        <v>3000</v>
      </c>
      <c r="AI89" s="53">
        <f t="shared" si="15"/>
        <v>150</v>
      </c>
      <c r="AJ89" s="52">
        <f t="shared" si="16"/>
        <v>9000</v>
      </c>
      <c r="AK89" s="51" t="s">
        <v>1256</v>
      </c>
      <c r="AL89" s="50"/>
      <c r="AM89" s="49">
        <f t="shared" si="26"/>
        <v>232</v>
      </c>
      <c r="AN89" s="48">
        <f t="shared" si="22"/>
        <v>278.39999999999998</v>
      </c>
      <c r="AO89" s="47">
        <f t="shared" si="23"/>
        <v>4640</v>
      </c>
      <c r="AP89" s="46">
        <f t="shared" si="24"/>
        <v>5568</v>
      </c>
      <c r="AZ89" s="71">
        <v>60</v>
      </c>
      <c r="BA89" s="45">
        <v>4640</v>
      </c>
      <c r="BC89" s="464"/>
    </row>
    <row r="90" spans="1:55">
      <c r="A90" s="78" t="s">
        <v>1977</v>
      </c>
      <c r="B90" s="77" t="s">
        <v>1255</v>
      </c>
      <c r="C90" s="76">
        <v>100</v>
      </c>
      <c r="D90" s="79">
        <v>1000</v>
      </c>
      <c r="E90" s="79">
        <v>600</v>
      </c>
      <c r="F90" s="75" t="str">
        <f t="shared" si="0"/>
        <v>1000x600x100</v>
      </c>
      <c r="G90" s="163" t="s">
        <v>1253</v>
      </c>
      <c r="H90" s="73" t="s">
        <v>1252</v>
      </c>
      <c r="I90" s="72" t="s">
        <v>2</v>
      </c>
      <c r="J90" s="70" t="s">
        <v>5</v>
      </c>
      <c r="K90" s="69" t="s">
        <v>5</v>
      </c>
      <c r="L90" s="69"/>
      <c r="M90" s="68"/>
      <c r="N90" s="67">
        <v>4</v>
      </c>
      <c r="O90" s="60">
        <f t="shared" si="1"/>
        <v>2.4</v>
      </c>
      <c r="P90" s="59">
        <f t="shared" si="2"/>
        <v>0.24</v>
      </c>
      <c r="Q90" s="58">
        <f t="shared" si="25"/>
        <v>14.399999999999999</v>
      </c>
      <c r="R90" s="168"/>
      <c r="S90" s="64"/>
      <c r="T90" s="167"/>
      <c r="U90" s="165"/>
      <c r="V90" s="166"/>
      <c r="W90" s="165"/>
      <c r="X90" s="165"/>
      <c r="Y90" s="164"/>
      <c r="Z90" s="62">
        <v>312</v>
      </c>
      <c r="AA90" s="61" t="s">
        <v>4</v>
      </c>
      <c r="AB90" s="60">
        <f t="shared" si="4"/>
        <v>748.8</v>
      </c>
      <c r="AC90" s="59">
        <f t="shared" si="5"/>
        <v>74.88</v>
      </c>
      <c r="AD90" s="58">
        <f t="shared" si="6"/>
        <v>4492.7999999999993</v>
      </c>
      <c r="AE90" s="160" t="s">
        <v>143</v>
      </c>
      <c r="AF90" s="56">
        <v>625</v>
      </c>
      <c r="AG90" s="55" t="s">
        <v>2</v>
      </c>
      <c r="AH90" s="54">
        <f t="shared" si="14"/>
        <v>1500</v>
      </c>
      <c r="AI90" s="53">
        <f t="shared" si="15"/>
        <v>150</v>
      </c>
      <c r="AJ90" s="52">
        <f t="shared" si="16"/>
        <v>9000</v>
      </c>
      <c r="AK90" s="51" t="s">
        <v>1251</v>
      </c>
      <c r="AL90" s="50"/>
      <c r="AM90" s="49">
        <f t="shared" si="26"/>
        <v>424</v>
      </c>
      <c r="AN90" s="48">
        <f t="shared" si="22"/>
        <v>508.8</v>
      </c>
      <c r="AO90" s="47">
        <f t="shared" si="23"/>
        <v>4240</v>
      </c>
      <c r="AP90" s="46">
        <f t="shared" si="24"/>
        <v>5088</v>
      </c>
      <c r="AZ90" s="71">
        <v>60</v>
      </c>
      <c r="BA90" s="45">
        <v>4240</v>
      </c>
      <c r="BC90" s="464"/>
    </row>
    <row r="91" spans="1:55">
      <c r="A91" s="78" t="s">
        <v>1977</v>
      </c>
      <c r="B91" s="75" t="s">
        <v>1223</v>
      </c>
      <c r="C91" s="191">
        <v>25</v>
      </c>
      <c r="D91" s="76">
        <v>1000</v>
      </c>
      <c r="E91" s="76">
        <v>600</v>
      </c>
      <c r="F91" s="75" t="str">
        <f t="shared" si="0"/>
        <v>1000x600x25</v>
      </c>
      <c r="G91" s="474" t="s">
        <v>2045</v>
      </c>
      <c r="H91" s="183" t="s">
        <v>1250</v>
      </c>
      <c r="I91" s="182" t="s">
        <v>2</v>
      </c>
      <c r="J91" s="70" t="s">
        <v>5</v>
      </c>
      <c r="K91" s="69"/>
      <c r="L91" s="69"/>
      <c r="M91" s="68" t="s">
        <v>5</v>
      </c>
      <c r="N91" s="67">
        <v>8</v>
      </c>
      <c r="O91" s="60">
        <f t="shared" si="1"/>
        <v>4.8</v>
      </c>
      <c r="P91" s="59">
        <f t="shared" si="2"/>
        <v>0.12</v>
      </c>
      <c r="Q91" s="58">
        <f t="shared" si="25"/>
        <v>13.2</v>
      </c>
      <c r="R91" s="168"/>
      <c r="S91" s="64"/>
      <c r="T91" s="167"/>
      <c r="U91" s="165"/>
      <c r="V91" s="166"/>
      <c r="W91" s="165"/>
      <c r="X91" s="165"/>
      <c r="Y91" s="164"/>
      <c r="Z91" s="62">
        <v>676</v>
      </c>
      <c r="AA91" s="61" t="s">
        <v>4</v>
      </c>
      <c r="AB91" s="60">
        <f t="shared" si="4"/>
        <v>3244.7999999999997</v>
      </c>
      <c r="AC91" s="59">
        <f t="shared" si="5"/>
        <v>81.11999999999999</v>
      </c>
      <c r="AD91" s="58">
        <f t="shared" si="6"/>
        <v>8923.1999999999989</v>
      </c>
      <c r="AE91" s="57" t="s">
        <v>3</v>
      </c>
      <c r="AF91" s="56">
        <v>1</v>
      </c>
      <c r="AG91" s="55" t="s">
        <v>2</v>
      </c>
      <c r="AH91" s="54">
        <f t="shared" si="14"/>
        <v>4.8</v>
      </c>
      <c r="AI91" s="53">
        <f t="shared" si="15"/>
        <v>0.12</v>
      </c>
      <c r="AJ91" s="52">
        <f t="shared" si="16"/>
        <v>13.2</v>
      </c>
      <c r="AK91" s="51" t="s">
        <v>1245</v>
      </c>
      <c r="AL91" s="50"/>
      <c r="AM91" s="49">
        <f t="shared" si="26"/>
        <v>168</v>
      </c>
      <c r="AN91" s="48">
        <f t="shared" si="22"/>
        <v>201.6</v>
      </c>
      <c r="AO91" s="47">
        <f t="shared" si="23"/>
        <v>6720</v>
      </c>
      <c r="AP91" s="46">
        <f t="shared" si="24"/>
        <v>8064</v>
      </c>
      <c r="AZ91" s="71">
        <v>110</v>
      </c>
      <c r="BA91" s="45">
        <v>6720</v>
      </c>
      <c r="BC91" s="464"/>
    </row>
    <row r="92" spans="1:55">
      <c r="A92" s="78" t="s">
        <v>1977</v>
      </c>
      <c r="B92" s="77" t="s">
        <v>1223</v>
      </c>
      <c r="C92" s="77">
        <v>25</v>
      </c>
      <c r="D92" s="79">
        <v>1000</v>
      </c>
      <c r="E92" s="79">
        <v>600</v>
      </c>
      <c r="F92" s="77" t="str">
        <f t="shared" si="0"/>
        <v>1000x600x25</v>
      </c>
      <c r="G92" s="474" t="s">
        <v>2046</v>
      </c>
      <c r="H92" s="183" t="s">
        <v>1249</v>
      </c>
      <c r="I92" s="182" t="s">
        <v>2</v>
      </c>
      <c r="J92" s="70"/>
      <c r="K92" s="69" t="s">
        <v>5</v>
      </c>
      <c r="L92" s="69"/>
      <c r="M92" s="68"/>
      <c r="N92" s="67">
        <v>8</v>
      </c>
      <c r="O92" s="60">
        <f t="shared" si="1"/>
        <v>4.8</v>
      </c>
      <c r="P92" s="59">
        <f t="shared" si="2"/>
        <v>0.12</v>
      </c>
      <c r="Q92" s="58">
        <f t="shared" si="25"/>
        <v>13.2</v>
      </c>
      <c r="R92" s="168"/>
      <c r="S92" s="64"/>
      <c r="T92" s="167"/>
      <c r="U92" s="165"/>
      <c r="V92" s="166"/>
      <c r="W92" s="165"/>
      <c r="X92" s="165"/>
      <c r="Y92" s="164"/>
      <c r="Z92" s="62">
        <v>676</v>
      </c>
      <c r="AA92" s="61" t="s">
        <v>4</v>
      </c>
      <c r="AB92" s="60">
        <f t="shared" si="4"/>
        <v>3244.7999999999997</v>
      </c>
      <c r="AC92" s="59">
        <f t="shared" si="5"/>
        <v>81.11999999999999</v>
      </c>
      <c r="AD92" s="58">
        <f t="shared" si="6"/>
        <v>8923.1999999999989</v>
      </c>
      <c r="AE92" s="57" t="s">
        <v>3</v>
      </c>
      <c r="AF92" s="56">
        <v>1</v>
      </c>
      <c r="AG92" s="55" t="s">
        <v>2</v>
      </c>
      <c r="AH92" s="54">
        <f t="shared" si="14"/>
        <v>4.8</v>
      </c>
      <c r="AI92" s="53">
        <f t="shared" si="15"/>
        <v>0.12</v>
      </c>
      <c r="AJ92" s="52">
        <f t="shared" si="16"/>
        <v>13.2</v>
      </c>
      <c r="AK92" s="51" t="s">
        <v>1245</v>
      </c>
      <c r="AL92" s="50"/>
      <c r="AM92" s="49">
        <f t="shared" si="26"/>
        <v>168</v>
      </c>
      <c r="AN92" s="48">
        <f t="shared" si="22"/>
        <v>201.6</v>
      </c>
      <c r="AO92" s="47">
        <f t="shared" si="23"/>
        <v>6720</v>
      </c>
      <c r="AP92" s="46">
        <f t="shared" si="24"/>
        <v>8064</v>
      </c>
      <c r="AZ92" s="71">
        <v>110</v>
      </c>
      <c r="BA92" s="45">
        <v>6720</v>
      </c>
      <c r="BC92" s="464"/>
    </row>
    <row r="93" spans="1:55">
      <c r="A93" s="78" t="s">
        <v>1977</v>
      </c>
      <c r="B93" s="77" t="s">
        <v>1223</v>
      </c>
      <c r="C93" s="77">
        <v>25</v>
      </c>
      <c r="D93" s="79">
        <v>1000</v>
      </c>
      <c r="E93" s="79">
        <v>600</v>
      </c>
      <c r="F93" s="77" t="str">
        <f t="shared" si="0"/>
        <v>1000x600x25</v>
      </c>
      <c r="G93" s="474" t="s">
        <v>2047</v>
      </c>
      <c r="H93" s="183" t="s">
        <v>1248</v>
      </c>
      <c r="I93" s="182" t="s">
        <v>117</v>
      </c>
      <c r="J93" s="70" t="s">
        <v>5</v>
      </c>
      <c r="K93" s="69"/>
      <c r="L93" s="69"/>
      <c r="M93" s="68"/>
      <c r="N93" s="67">
        <v>8</v>
      </c>
      <c r="O93" s="60">
        <f t="shared" si="1"/>
        <v>4.8</v>
      </c>
      <c r="P93" s="59">
        <f t="shared" si="2"/>
        <v>0.12</v>
      </c>
      <c r="Q93" s="58">
        <f t="shared" si="25"/>
        <v>13.2</v>
      </c>
      <c r="R93" s="198">
        <v>24</v>
      </c>
      <c r="S93" s="64">
        <v>2</v>
      </c>
      <c r="T93" s="180">
        <f>R93*N93</f>
        <v>192</v>
      </c>
      <c r="U93" s="60">
        <f>O93*R93</f>
        <v>115.19999999999999</v>
      </c>
      <c r="V93" s="59">
        <f>P93*R93</f>
        <v>2.88</v>
      </c>
      <c r="W93" s="60">
        <f>AZ93*V93</f>
        <v>316.8</v>
      </c>
      <c r="X93" s="60" t="s">
        <v>560</v>
      </c>
      <c r="Y93" s="179">
        <f>R93/S93*N93*C93+140</f>
        <v>2540</v>
      </c>
      <c r="Z93" s="161">
        <v>624</v>
      </c>
      <c r="AA93" s="64">
        <v>26</v>
      </c>
      <c r="AB93" s="60">
        <f t="shared" si="4"/>
        <v>2995.2</v>
      </c>
      <c r="AC93" s="59">
        <f t="shared" si="5"/>
        <v>74.88</v>
      </c>
      <c r="AD93" s="58">
        <f t="shared" si="6"/>
        <v>8236.8000000000011</v>
      </c>
      <c r="AE93" s="57" t="s">
        <v>3</v>
      </c>
      <c r="AF93" s="56">
        <v>1</v>
      </c>
      <c r="AG93" s="177" t="s">
        <v>150</v>
      </c>
      <c r="AH93" s="54">
        <f t="shared" ref="AH93:AH156" si="27">IF(AG93="пач.",AF93*O93,AF93*U93)</f>
        <v>115.19999999999999</v>
      </c>
      <c r="AI93" s="53">
        <f t="shared" ref="AI93:AI156" si="28">IF(AG93="пач.",AF93*P93,AF93*V93)</f>
        <v>2.88</v>
      </c>
      <c r="AJ93" s="52">
        <f t="shared" ref="AJ93:AJ156" si="29">IF(AG93="пач.",AF93*Q93,AF93*W93)</f>
        <v>316.8</v>
      </c>
      <c r="AK93" s="51" t="s">
        <v>1245</v>
      </c>
      <c r="AL93" s="50" t="s">
        <v>1244</v>
      </c>
      <c r="AM93" s="49">
        <f t="shared" si="26"/>
        <v>168</v>
      </c>
      <c r="AN93" s="48">
        <f t="shared" si="22"/>
        <v>201.6</v>
      </c>
      <c r="AO93" s="47">
        <f t="shared" si="23"/>
        <v>6720</v>
      </c>
      <c r="AP93" s="46">
        <f t="shared" si="24"/>
        <v>8064</v>
      </c>
      <c r="AZ93" s="71">
        <v>110</v>
      </c>
      <c r="BA93" s="45">
        <v>6720</v>
      </c>
      <c r="BC93" s="464"/>
    </row>
    <row r="94" spans="1:55">
      <c r="A94" s="78" t="s">
        <v>1977</v>
      </c>
      <c r="B94" s="77" t="s">
        <v>1223</v>
      </c>
      <c r="C94" s="77">
        <v>25</v>
      </c>
      <c r="D94" s="79">
        <v>1000</v>
      </c>
      <c r="E94" s="79">
        <v>600</v>
      </c>
      <c r="F94" s="77" t="str">
        <f t="shared" si="0"/>
        <v>1000x600x25</v>
      </c>
      <c r="G94" s="474" t="s">
        <v>2048</v>
      </c>
      <c r="H94" s="183" t="s">
        <v>1247</v>
      </c>
      <c r="I94" s="182" t="s">
        <v>117</v>
      </c>
      <c r="J94" s="70"/>
      <c r="K94" s="69" t="s">
        <v>5</v>
      </c>
      <c r="L94" s="69"/>
      <c r="M94" s="68"/>
      <c r="N94" s="67">
        <v>8</v>
      </c>
      <c r="O94" s="60">
        <f t="shared" si="1"/>
        <v>4.8</v>
      </c>
      <c r="P94" s="59">
        <f t="shared" si="2"/>
        <v>0.12</v>
      </c>
      <c r="Q94" s="58">
        <f t="shared" si="25"/>
        <v>13.2</v>
      </c>
      <c r="R94" s="198">
        <v>24</v>
      </c>
      <c r="S94" s="64">
        <v>2</v>
      </c>
      <c r="T94" s="180">
        <f>R94*N94</f>
        <v>192</v>
      </c>
      <c r="U94" s="60">
        <f>O94*R94</f>
        <v>115.19999999999999</v>
      </c>
      <c r="V94" s="59">
        <f>P94*R94</f>
        <v>2.88</v>
      </c>
      <c r="W94" s="60">
        <f>AZ94*V94</f>
        <v>316.8</v>
      </c>
      <c r="X94" s="60" t="s">
        <v>560</v>
      </c>
      <c r="Y94" s="179">
        <f>R94/S94*N94*C94+140</f>
        <v>2540</v>
      </c>
      <c r="Z94" s="161">
        <v>624</v>
      </c>
      <c r="AA94" s="64">
        <v>26</v>
      </c>
      <c r="AB94" s="60">
        <f t="shared" si="4"/>
        <v>2995.2</v>
      </c>
      <c r="AC94" s="59">
        <f t="shared" si="5"/>
        <v>74.88</v>
      </c>
      <c r="AD94" s="58">
        <f t="shared" si="6"/>
        <v>8236.8000000000011</v>
      </c>
      <c r="AE94" s="57" t="s">
        <v>3</v>
      </c>
      <c r="AF94" s="56">
        <v>1</v>
      </c>
      <c r="AG94" s="177" t="s">
        <v>150</v>
      </c>
      <c r="AH94" s="54">
        <f t="shared" si="27"/>
        <v>115.19999999999999</v>
      </c>
      <c r="AI94" s="53">
        <f t="shared" si="28"/>
        <v>2.88</v>
      </c>
      <c r="AJ94" s="52">
        <f t="shared" si="29"/>
        <v>316.8</v>
      </c>
      <c r="AK94" s="51" t="s">
        <v>1245</v>
      </c>
      <c r="AL94" s="50" t="s">
        <v>1244</v>
      </c>
      <c r="AM94" s="49">
        <f t="shared" si="26"/>
        <v>168</v>
      </c>
      <c r="AN94" s="48">
        <f t="shared" si="22"/>
        <v>201.6</v>
      </c>
      <c r="AO94" s="47">
        <f t="shared" si="23"/>
        <v>6720</v>
      </c>
      <c r="AP94" s="46">
        <f t="shared" si="24"/>
        <v>8064</v>
      </c>
      <c r="AZ94" s="71">
        <v>110</v>
      </c>
      <c r="BA94" s="45">
        <v>6720</v>
      </c>
      <c r="BC94" s="464"/>
    </row>
    <row r="95" spans="1:55">
      <c r="A95" s="78" t="s">
        <v>1977</v>
      </c>
      <c r="B95" s="77" t="s">
        <v>1223</v>
      </c>
      <c r="C95" s="77">
        <v>25</v>
      </c>
      <c r="D95" s="79">
        <v>1000</v>
      </c>
      <c r="E95" s="79">
        <v>600</v>
      </c>
      <c r="F95" s="77" t="str">
        <f t="shared" ref="F95:F139" si="30">D95&amp;"x"&amp;E95&amp;"x"&amp;C95</f>
        <v>1000x600x25</v>
      </c>
      <c r="G95" s="474" t="s">
        <v>2049</v>
      </c>
      <c r="H95" s="183" t="s">
        <v>1246</v>
      </c>
      <c r="I95" s="182" t="s">
        <v>117</v>
      </c>
      <c r="J95" s="70"/>
      <c r="K95" s="69"/>
      <c r="L95" s="69"/>
      <c r="M95" s="68" t="s">
        <v>5</v>
      </c>
      <c r="N95" s="67">
        <v>8</v>
      </c>
      <c r="O95" s="60">
        <f t="shared" ref="O95:O139" si="31">N95*D95*E95/1000000</f>
        <v>4.8</v>
      </c>
      <c r="P95" s="59">
        <f t="shared" ref="P95:P139" si="32">O95*C95/1000</f>
        <v>0.12</v>
      </c>
      <c r="Q95" s="58">
        <f t="shared" si="25"/>
        <v>13.2</v>
      </c>
      <c r="R95" s="198">
        <v>24</v>
      </c>
      <c r="S95" s="64">
        <v>2</v>
      </c>
      <c r="T95" s="180">
        <f>R95*N95</f>
        <v>192</v>
      </c>
      <c r="U95" s="60">
        <f>O95*R95</f>
        <v>115.19999999999999</v>
      </c>
      <c r="V95" s="59">
        <f>P95*R95</f>
        <v>2.88</v>
      </c>
      <c r="W95" s="60">
        <f>AZ95*V95</f>
        <v>316.8</v>
      </c>
      <c r="X95" s="60" t="s">
        <v>560</v>
      </c>
      <c r="Y95" s="179">
        <f>R95/S95*N95*C95+140</f>
        <v>2540</v>
      </c>
      <c r="Z95" s="161">
        <v>624</v>
      </c>
      <c r="AA95" s="64">
        <v>26</v>
      </c>
      <c r="AB95" s="60">
        <f t="shared" ref="AB95:AB139" si="33">IF($AA95="--",$Z95*O95,$AA95*U95)</f>
        <v>2995.2</v>
      </c>
      <c r="AC95" s="59">
        <f t="shared" ref="AC95:AC139" si="34">IF($AA95="--",$Z95*P95,$AA95*V95)</f>
        <v>74.88</v>
      </c>
      <c r="AD95" s="58">
        <f t="shared" ref="AD95:AD139" si="35">IF($AA95="--",$Z95*Q95,$AA95*W95)</f>
        <v>8236.8000000000011</v>
      </c>
      <c r="AE95" s="57" t="s">
        <v>3</v>
      </c>
      <c r="AF95" s="56">
        <v>1</v>
      </c>
      <c r="AG95" s="177" t="s">
        <v>150</v>
      </c>
      <c r="AH95" s="54">
        <f t="shared" si="27"/>
        <v>115.19999999999999</v>
      </c>
      <c r="AI95" s="53">
        <f t="shared" si="28"/>
        <v>2.88</v>
      </c>
      <c r="AJ95" s="52">
        <f t="shared" si="29"/>
        <v>316.8</v>
      </c>
      <c r="AK95" s="51" t="s">
        <v>1245</v>
      </c>
      <c r="AL95" s="50" t="s">
        <v>1244</v>
      </c>
      <c r="AM95" s="49">
        <f t="shared" si="26"/>
        <v>168</v>
      </c>
      <c r="AN95" s="48">
        <f t="shared" si="22"/>
        <v>201.6</v>
      </c>
      <c r="AO95" s="47">
        <f t="shared" si="23"/>
        <v>6720</v>
      </c>
      <c r="AP95" s="46">
        <f t="shared" si="24"/>
        <v>8064</v>
      </c>
      <c r="AZ95" s="71">
        <v>110</v>
      </c>
      <c r="BA95" s="45">
        <v>6720</v>
      </c>
      <c r="BC95" s="464"/>
    </row>
    <row r="96" spans="1:55">
      <c r="A96" s="78" t="s">
        <v>1977</v>
      </c>
      <c r="B96" s="77" t="s">
        <v>1223</v>
      </c>
      <c r="C96" s="191">
        <v>30</v>
      </c>
      <c r="D96" s="79">
        <v>1000</v>
      </c>
      <c r="E96" s="79">
        <v>600</v>
      </c>
      <c r="F96" s="75" t="str">
        <f t="shared" si="30"/>
        <v>1000x600x30</v>
      </c>
      <c r="G96" s="470" t="s">
        <v>2068</v>
      </c>
      <c r="H96" s="73" t="s">
        <v>1243</v>
      </c>
      <c r="I96" s="72" t="s">
        <v>2</v>
      </c>
      <c r="J96" s="70" t="s">
        <v>5</v>
      </c>
      <c r="K96" s="69" t="s">
        <v>5</v>
      </c>
      <c r="L96" s="69"/>
      <c r="M96" s="68" t="s">
        <v>5</v>
      </c>
      <c r="N96" s="67">
        <v>8</v>
      </c>
      <c r="O96" s="60">
        <f t="shared" si="31"/>
        <v>4.8</v>
      </c>
      <c r="P96" s="59">
        <f t="shared" si="32"/>
        <v>0.14399999999999999</v>
      </c>
      <c r="Q96" s="58">
        <f t="shared" si="25"/>
        <v>15.839999999999998</v>
      </c>
      <c r="R96" s="168"/>
      <c r="S96" s="64"/>
      <c r="T96" s="167"/>
      <c r="U96" s="165"/>
      <c r="V96" s="166"/>
      <c r="W96" s="165"/>
      <c r="X96" s="165"/>
      <c r="Y96" s="164"/>
      <c r="Z96" s="62">
        <v>572</v>
      </c>
      <c r="AA96" s="61" t="s">
        <v>4</v>
      </c>
      <c r="AB96" s="60">
        <f t="shared" si="33"/>
        <v>2745.6</v>
      </c>
      <c r="AC96" s="59">
        <f t="shared" si="34"/>
        <v>82.367999999999995</v>
      </c>
      <c r="AD96" s="58">
        <f t="shared" si="35"/>
        <v>9060.48</v>
      </c>
      <c r="AE96" s="160" t="s">
        <v>143</v>
      </c>
      <c r="AF96" s="478">
        <v>569</v>
      </c>
      <c r="AG96" s="55" t="s">
        <v>2</v>
      </c>
      <c r="AH96" s="54">
        <f t="shared" si="27"/>
        <v>2731.2</v>
      </c>
      <c r="AI96" s="53">
        <f t="shared" si="28"/>
        <v>81.935999999999993</v>
      </c>
      <c r="AJ96" s="52">
        <f t="shared" si="29"/>
        <v>9012.9599999999991</v>
      </c>
      <c r="AK96" s="51" t="s">
        <v>1242</v>
      </c>
      <c r="AL96" s="50"/>
      <c r="AM96" s="49">
        <f t="shared" si="26"/>
        <v>207.6</v>
      </c>
      <c r="AN96" s="48">
        <f t="shared" si="22"/>
        <v>249.12</v>
      </c>
      <c r="AO96" s="47">
        <f t="shared" si="23"/>
        <v>6920</v>
      </c>
      <c r="AP96" s="46">
        <f t="shared" si="24"/>
        <v>8304</v>
      </c>
      <c r="AZ96" s="71">
        <v>110</v>
      </c>
      <c r="BA96" s="45">
        <v>6920</v>
      </c>
      <c r="BC96" s="464"/>
    </row>
    <row r="97" spans="1:55">
      <c r="A97" s="78" t="s">
        <v>1977</v>
      </c>
      <c r="B97" s="77" t="s">
        <v>1223</v>
      </c>
      <c r="C97" s="191">
        <v>40</v>
      </c>
      <c r="D97" s="79">
        <v>1000</v>
      </c>
      <c r="E97" s="79">
        <v>600</v>
      </c>
      <c r="F97" s="75" t="str">
        <f t="shared" si="30"/>
        <v>1000x600x40</v>
      </c>
      <c r="G97" s="470" t="s">
        <v>2069</v>
      </c>
      <c r="H97" s="73" t="s">
        <v>1241</v>
      </c>
      <c r="I97" s="72" t="s">
        <v>2</v>
      </c>
      <c r="J97" s="70" t="s">
        <v>5</v>
      </c>
      <c r="K97" s="69" t="s">
        <v>5</v>
      </c>
      <c r="L97" s="69" t="s">
        <v>5</v>
      </c>
      <c r="M97" s="68" t="s">
        <v>5</v>
      </c>
      <c r="N97" s="67">
        <v>6</v>
      </c>
      <c r="O97" s="60">
        <f t="shared" si="31"/>
        <v>3.6</v>
      </c>
      <c r="P97" s="59">
        <f t="shared" si="32"/>
        <v>0.14399999999999999</v>
      </c>
      <c r="Q97" s="58">
        <f t="shared" si="25"/>
        <v>15.839999999999998</v>
      </c>
      <c r="R97" s="168"/>
      <c r="S97" s="64"/>
      <c r="T97" s="167"/>
      <c r="U97" s="165"/>
      <c r="V97" s="166"/>
      <c r="W97" s="165"/>
      <c r="X97" s="165"/>
      <c r="Y97" s="164"/>
      <c r="Z97" s="62">
        <v>572</v>
      </c>
      <c r="AA97" s="61" t="s">
        <v>4</v>
      </c>
      <c r="AB97" s="60">
        <f t="shared" si="33"/>
        <v>2059.2000000000003</v>
      </c>
      <c r="AC97" s="59">
        <f t="shared" si="34"/>
        <v>82.367999999999995</v>
      </c>
      <c r="AD97" s="58">
        <f t="shared" si="35"/>
        <v>9060.48</v>
      </c>
      <c r="AE97" s="160" t="s">
        <v>143</v>
      </c>
      <c r="AF97" s="478">
        <v>569</v>
      </c>
      <c r="AG97" s="55" t="s">
        <v>2</v>
      </c>
      <c r="AH97" s="54">
        <f t="shared" si="27"/>
        <v>2048.4</v>
      </c>
      <c r="AI97" s="53">
        <f t="shared" si="28"/>
        <v>81.935999999999993</v>
      </c>
      <c r="AJ97" s="52">
        <f t="shared" si="29"/>
        <v>9012.9599999999991</v>
      </c>
      <c r="AK97" s="51" t="s">
        <v>1240</v>
      </c>
      <c r="AL97" s="50"/>
      <c r="AM97" s="49">
        <f t="shared" si="26"/>
        <v>276.8</v>
      </c>
      <c r="AN97" s="48">
        <f t="shared" si="22"/>
        <v>332.16</v>
      </c>
      <c r="AO97" s="47">
        <f t="shared" si="23"/>
        <v>6920</v>
      </c>
      <c r="AP97" s="46">
        <f t="shared" si="24"/>
        <v>8304</v>
      </c>
      <c r="AZ97" s="71">
        <v>110</v>
      </c>
      <c r="BA97" s="45">
        <v>6920</v>
      </c>
      <c r="BC97" s="464"/>
    </row>
    <row r="98" spans="1:55">
      <c r="A98" s="78" t="s">
        <v>1977</v>
      </c>
      <c r="B98" s="77" t="s">
        <v>1223</v>
      </c>
      <c r="C98" s="191">
        <v>50</v>
      </c>
      <c r="D98" s="79">
        <v>1000</v>
      </c>
      <c r="E98" s="79">
        <v>600</v>
      </c>
      <c r="F98" s="75" t="str">
        <f t="shared" si="30"/>
        <v>1000x600x50</v>
      </c>
      <c r="G98" s="470" t="s">
        <v>2070</v>
      </c>
      <c r="H98" s="73" t="s">
        <v>1239</v>
      </c>
      <c r="I98" s="72" t="s">
        <v>2</v>
      </c>
      <c r="J98" s="70" t="s">
        <v>5</v>
      </c>
      <c r="K98" s="69" t="s">
        <v>5</v>
      </c>
      <c r="L98" s="69" t="s">
        <v>5</v>
      </c>
      <c r="M98" s="68" t="s">
        <v>5</v>
      </c>
      <c r="N98" s="67">
        <v>4</v>
      </c>
      <c r="O98" s="60">
        <f t="shared" si="31"/>
        <v>2.4</v>
      </c>
      <c r="P98" s="59">
        <f t="shared" si="32"/>
        <v>0.12</v>
      </c>
      <c r="Q98" s="58">
        <f t="shared" si="25"/>
        <v>13.2</v>
      </c>
      <c r="R98" s="168"/>
      <c r="S98" s="64"/>
      <c r="T98" s="167"/>
      <c r="U98" s="165"/>
      <c r="V98" s="166"/>
      <c r="W98" s="165"/>
      <c r="X98" s="165"/>
      <c r="Y98" s="164"/>
      <c r="Z98" s="62">
        <v>676</v>
      </c>
      <c r="AA98" s="61" t="s">
        <v>4</v>
      </c>
      <c r="AB98" s="60">
        <f t="shared" si="33"/>
        <v>1622.3999999999999</v>
      </c>
      <c r="AC98" s="59">
        <f t="shared" si="34"/>
        <v>81.11999999999999</v>
      </c>
      <c r="AD98" s="58">
        <f t="shared" si="35"/>
        <v>8923.1999999999989</v>
      </c>
      <c r="AE98" s="178" t="s">
        <v>287</v>
      </c>
      <c r="AF98" s="478">
        <v>455</v>
      </c>
      <c r="AG98" s="55" t="s">
        <v>2</v>
      </c>
      <c r="AH98" s="54">
        <f t="shared" si="27"/>
        <v>1092</v>
      </c>
      <c r="AI98" s="53">
        <f t="shared" si="28"/>
        <v>54.6</v>
      </c>
      <c r="AJ98" s="52">
        <f t="shared" si="29"/>
        <v>6006</v>
      </c>
      <c r="AK98" s="51" t="s">
        <v>1235</v>
      </c>
      <c r="AL98" s="50"/>
      <c r="AM98" s="49">
        <f t="shared" si="26"/>
        <v>342.5</v>
      </c>
      <c r="AN98" s="48">
        <f t="shared" si="22"/>
        <v>411</v>
      </c>
      <c r="AO98" s="47">
        <f t="shared" si="23"/>
        <v>6850</v>
      </c>
      <c r="AP98" s="46">
        <f t="shared" si="24"/>
        <v>8220</v>
      </c>
      <c r="AZ98" s="71">
        <v>110</v>
      </c>
      <c r="BA98" s="45">
        <v>6850</v>
      </c>
      <c r="BC98" s="464"/>
    </row>
    <row r="99" spans="1:55">
      <c r="A99" s="78" t="s">
        <v>1977</v>
      </c>
      <c r="B99" s="77" t="s">
        <v>1223</v>
      </c>
      <c r="C99" s="77">
        <v>50</v>
      </c>
      <c r="D99" s="79">
        <v>1000</v>
      </c>
      <c r="E99" s="79">
        <v>600</v>
      </c>
      <c r="F99" s="77" t="str">
        <f t="shared" si="30"/>
        <v>1000x600x50</v>
      </c>
      <c r="G99" s="470" t="s">
        <v>2071</v>
      </c>
      <c r="H99" s="73" t="s">
        <v>1238</v>
      </c>
      <c r="I99" s="72" t="s">
        <v>117</v>
      </c>
      <c r="J99" s="70" t="s">
        <v>5</v>
      </c>
      <c r="K99" s="69"/>
      <c r="L99" s="69"/>
      <c r="M99" s="68"/>
      <c r="N99" s="67">
        <v>4</v>
      </c>
      <c r="O99" s="60">
        <f t="shared" si="31"/>
        <v>2.4</v>
      </c>
      <c r="P99" s="59">
        <f t="shared" si="32"/>
        <v>0.12</v>
      </c>
      <c r="Q99" s="58">
        <f t="shared" si="25"/>
        <v>13.2</v>
      </c>
      <c r="R99" s="198">
        <v>24</v>
      </c>
      <c r="S99" s="64">
        <v>2</v>
      </c>
      <c r="T99" s="180">
        <f>R99*N99</f>
        <v>96</v>
      </c>
      <c r="U99" s="60">
        <f>O99*R99</f>
        <v>57.599999999999994</v>
      </c>
      <c r="V99" s="59">
        <f>P99*R99</f>
        <v>2.88</v>
      </c>
      <c r="W99" s="60">
        <f>AZ99*V99</f>
        <v>316.8</v>
      </c>
      <c r="X99" s="60" t="s">
        <v>560</v>
      </c>
      <c r="Y99" s="179">
        <f>R99/S99*N99*C99+140</f>
        <v>2540</v>
      </c>
      <c r="Z99" s="161">
        <v>624</v>
      </c>
      <c r="AA99" s="64">
        <v>26</v>
      </c>
      <c r="AB99" s="60">
        <f t="shared" si="33"/>
        <v>1497.6</v>
      </c>
      <c r="AC99" s="59">
        <f t="shared" si="34"/>
        <v>74.88</v>
      </c>
      <c r="AD99" s="58">
        <f t="shared" si="35"/>
        <v>8236.8000000000011</v>
      </c>
      <c r="AE99" s="178" t="s">
        <v>287</v>
      </c>
      <c r="AF99" s="478">
        <v>19</v>
      </c>
      <c r="AG99" s="177" t="s">
        <v>150</v>
      </c>
      <c r="AH99" s="54">
        <f t="shared" si="27"/>
        <v>1094.3999999999999</v>
      </c>
      <c r="AI99" s="53">
        <f t="shared" si="28"/>
        <v>54.72</v>
      </c>
      <c r="AJ99" s="52">
        <f t="shared" si="29"/>
        <v>6019.2</v>
      </c>
      <c r="AK99" s="51" t="s">
        <v>1235</v>
      </c>
      <c r="AL99" s="50" t="s">
        <v>1237</v>
      </c>
      <c r="AM99" s="49">
        <f t="shared" si="26"/>
        <v>342.5</v>
      </c>
      <c r="AN99" s="48">
        <f t="shared" si="22"/>
        <v>411</v>
      </c>
      <c r="AO99" s="47">
        <f t="shared" si="23"/>
        <v>6850</v>
      </c>
      <c r="AP99" s="46">
        <f t="shared" si="24"/>
        <v>8220</v>
      </c>
      <c r="AZ99" s="71">
        <v>110</v>
      </c>
      <c r="BA99" s="45">
        <v>6850</v>
      </c>
      <c r="BC99" s="464"/>
    </row>
    <row r="100" spans="1:55">
      <c r="A100" s="78" t="s">
        <v>1977</v>
      </c>
      <c r="B100" s="77" t="s">
        <v>1223</v>
      </c>
      <c r="C100" s="77">
        <v>50</v>
      </c>
      <c r="D100" s="79">
        <v>1000</v>
      </c>
      <c r="E100" s="79">
        <v>600</v>
      </c>
      <c r="F100" s="77" t="str">
        <f t="shared" si="30"/>
        <v>1000x600x50</v>
      </c>
      <c r="G100" s="470" t="s">
        <v>2072</v>
      </c>
      <c r="H100" s="73" t="s">
        <v>1236</v>
      </c>
      <c r="I100" s="72" t="s">
        <v>117</v>
      </c>
      <c r="J100" s="70"/>
      <c r="K100" s="69" t="s">
        <v>5</v>
      </c>
      <c r="L100" s="69" t="s">
        <v>5</v>
      </c>
      <c r="M100" s="68"/>
      <c r="N100" s="67">
        <v>4</v>
      </c>
      <c r="O100" s="60">
        <f t="shared" si="31"/>
        <v>2.4</v>
      </c>
      <c r="P100" s="59">
        <f t="shared" si="32"/>
        <v>0.12</v>
      </c>
      <c r="Q100" s="58">
        <f t="shared" si="25"/>
        <v>13.2</v>
      </c>
      <c r="R100" s="198">
        <v>48</v>
      </c>
      <c r="S100" s="64">
        <v>4</v>
      </c>
      <c r="T100" s="180">
        <f>R100*N100</f>
        <v>192</v>
      </c>
      <c r="U100" s="60">
        <f>O100*R100</f>
        <v>115.19999999999999</v>
      </c>
      <c r="V100" s="59">
        <f>P100*R100</f>
        <v>5.76</v>
      </c>
      <c r="W100" s="60">
        <f>AZ100*V100</f>
        <v>633.6</v>
      </c>
      <c r="X100" s="60" t="s">
        <v>280</v>
      </c>
      <c r="Y100" s="185">
        <f>R100/S100*N100*C100+140</f>
        <v>2540</v>
      </c>
      <c r="Z100" s="161">
        <v>624</v>
      </c>
      <c r="AA100" s="64">
        <v>13</v>
      </c>
      <c r="AB100" s="60">
        <f t="shared" si="33"/>
        <v>1497.6</v>
      </c>
      <c r="AC100" s="59">
        <f t="shared" si="34"/>
        <v>74.88</v>
      </c>
      <c r="AD100" s="58">
        <f t="shared" si="35"/>
        <v>8236.8000000000011</v>
      </c>
      <c r="AE100" s="178" t="s">
        <v>287</v>
      </c>
      <c r="AF100" s="478">
        <v>10</v>
      </c>
      <c r="AG100" s="177" t="s">
        <v>150</v>
      </c>
      <c r="AH100" s="54">
        <f t="shared" si="27"/>
        <v>1152</v>
      </c>
      <c r="AI100" s="53">
        <f t="shared" si="28"/>
        <v>57.599999999999994</v>
      </c>
      <c r="AJ100" s="52">
        <f t="shared" si="29"/>
        <v>6336</v>
      </c>
      <c r="AK100" s="51" t="s">
        <v>1235</v>
      </c>
      <c r="AL100" s="50" t="s">
        <v>1234</v>
      </c>
      <c r="AM100" s="49">
        <f t="shared" si="26"/>
        <v>342.5</v>
      </c>
      <c r="AN100" s="48">
        <f t="shared" si="22"/>
        <v>411</v>
      </c>
      <c r="AO100" s="47">
        <f t="shared" si="23"/>
        <v>6850</v>
      </c>
      <c r="AP100" s="46">
        <f t="shared" si="24"/>
        <v>8220</v>
      </c>
      <c r="AZ100" s="71">
        <v>110</v>
      </c>
      <c r="BA100" s="45">
        <v>6850</v>
      </c>
      <c r="BC100" s="464"/>
    </row>
    <row r="101" spans="1:55">
      <c r="A101" s="78" t="s">
        <v>1977</v>
      </c>
      <c r="B101" s="77" t="s">
        <v>1223</v>
      </c>
      <c r="C101" s="191">
        <v>80</v>
      </c>
      <c r="D101" s="79">
        <v>1000</v>
      </c>
      <c r="E101" s="79">
        <v>600</v>
      </c>
      <c r="F101" s="75" t="str">
        <f t="shared" si="30"/>
        <v>1000x600x80</v>
      </c>
      <c r="G101" s="470" t="s">
        <v>2073</v>
      </c>
      <c r="H101" s="73" t="s">
        <v>1233</v>
      </c>
      <c r="I101" s="72" t="s">
        <v>2</v>
      </c>
      <c r="J101" s="70" t="s">
        <v>5</v>
      </c>
      <c r="K101" s="69" t="s">
        <v>5</v>
      </c>
      <c r="L101" s="69" t="s">
        <v>5</v>
      </c>
      <c r="M101" s="68" t="s">
        <v>5</v>
      </c>
      <c r="N101" s="67">
        <v>3</v>
      </c>
      <c r="O101" s="60">
        <f t="shared" si="31"/>
        <v>1.8</v>
      </c>
      <c r="P101" s="59">
        <f t="shared" si="32"/>
        <v>0.14399999999999999</v>
      </c>
      <c r="Q101" s="58">
        <f t="shared" si="25"/>
        <v>15.839999999999998</v>
      </c>
      <c r="R101" s="168"/>
      <c r="S101" s="64"/>
      <c r="T101" s="167"/>
      <c r="U101" s="165"/>
      <c r="V101" s="166"/>
      <c r="W101" s="165"/>
      <c r="X101" s="165"/>
      <c r="Y101" s="164"/>
      <c r="Z101" s="62">
        <v>572</v>
      </c>
      <c r="AA101" s="61" t="s">
        <v>4</v>
      </c>
      <c r="AB101" s="60">
        <f t="shared" si="33"/>
        <v>1029.6000000000001</v>
      </c>
      <c r="AC101" s="59">
        <f t="shared" si="34"/>
        <v>82.367999999999995</v>
      </c>
      <c r="AD101" s="58">
        <f t="shared" si="35"/>
        <v>9060.48</v>
      </c>
      <c r="AE101" s="160" t="s">
        <v>143</v>
      </c>
      <c r="AF101" s="478">
        <v>569</v>
      </c>
      <c r="AG101" s="55" t="s">
        <v>2</v>
      </c>
      <c r="AH101" s="54">
        <f t="shared" si="27"/>
        <v>1024.2</v>
      </c>
      <c r="AI101" s="53">
        <f t="shared" si="28"/>
        <v>81.935999999999993</v>
      </c>
      <c r="AJ101" s="52">
        <f t="shared" si="29"/>
        <v>9012.9599999999991</v>
      </c>
      <c r="AK101" s="51" t="s">
        <v>1232</v>
      </c>
      <c r="AL101" s="50"/>
      <c r="AM101" s="49">
        <f t="shared" si="26"/>
        <v>553.6</v>
      </c>
      <c r="AN101" s="48">
        <f t="shared" si="22"/>
        <v>664.32</v>
      </c>
      <c r="AO101" s="47">
        <f t="shared" si="23"/>
        <v>6920</v>
      </c>
      <c r="AP101" s="46">
        <f t="shared" si="24"/>
        <v>8304</v>
      </c>
      <c r="AZ101" s="71">
        <v>110</v>
      </c>
      <c r="BA101" s="45">
        <v>6920</v>
      </c>
      <c r="BC101" s="464"/>
    </row>
    <row r="102" spans="1:55">
      <c r="A102" s="78" t="s">
        <v>1977</v>
      </c>
      <c r="B102" s="77" t="s">
        <v>1223</v>
      </c>
      <c r="C102" s="191">
        <v>100</v>
      </c>
      <c r="D102" s="79">
        <v>1000</v>
      </c>
      <c r="E102" s="79">
        <v>600</v>
      </c>
      <c r="F102" s="75" t="str">
        <f t="shared" si="30"/>
        <v>1000x600x100</v>
      </c>
      <c r="G102" s="470" t="s">
        <v>2074</v>
      </c>
      <c r="H102" s="73" t="s">
        <v>1231</v>
      </c>
      <c r="I102" s="72" t="s">
        <v>2</v>
      </c>
      <c r="J102" s="70" t="s">
        <v>5</v>
      </c>
      <c r="K102" s="69" t="s">
        <v>5</v>
      </c>
      <c r="L102" s="69" t="s">
        <v>5</v>
      </c>
      <c r="M102" s="68" t="s">
        <v>5</v>
      </c>
      <c r="N102" s="67">
        <v>2</v>
      </c>
      <c r="O102" s="60">
        <f t="shared" si="31"/>
        <v>1.2</v>
      </c>
      <c r="P102" s="59">
        <f t="shared" si="32"/>
        <v>0.12</v>
      </c>
      <c r="Q102" s="58">
        <f t="shared" si="25"/>
        <v>13.2</v>
      </c>
      <c r="R102" s="168"/>
      <c r="S102" s="64"/>
      <c r="T102" s="167"/>
      <c r="U102" s="165"/>
      <c r="V102" s="166"/>
      <c r="W102" s="165"/>
      <c r="X102" s="165"/>
      <c r="Y102" s="164"/>
      <c r="Z102" s="62">
        <v>676</v>
      </c>
      <c r="AA102" s="61" t="s">
        <v>4</v>
      </c>
      <c r="AB102" s="60">
        <f t="shared" si="33"/>
        <v>811.19999999999993</v>
      </c>
      <c r="AC102" s="59">
        <f t="shared" si="34"/>
        <v>81.11999999999999</v>
      </c>
      <c r="AD102" s="58">
        <f t="shared" si="35"/>
        <v>8923.1999999999989</v>
      </c>
      <c r="AE102" s="178" t="s">
        <v>287</v>
      </c>
      <c r="AF102" s="478">
        <v>455</v>
      </c>
      <c r="AG102" s="55" t="s">
        <v>2</v>
      </c>
      <c r="AH102" s="54">
        <f t="shared" si="27"/>
        <v>546</v>
      </c>
      <c r="AI102" s="53">
        <f t="shared" si="28"/>
        <v>54.6</v>
      </c>
      <c r="AJ102" s="52">
        <f t="shared" si="29"/>
        <v>6006</v>
      </c>
      <c r="AK102" s="51" t="s">
        <v>1227</v>
      </c>
      <c r="AL102" s="50"/>
      <c r="AM102" s="49">
        <f t="shared" si="26"/>
        <v>685</v>
      </c>
      <c r="AN102" s="48">
        <f t="shared" si="22"/>
        <v>822</v>
      </c>
      <c r="AO102" s="47">
        <f t="shared" si="23"/>
        <v>6850</v>
      </c>
      <c r="AP102" s="46">
        <f t="shared" si="24"/>
        <v>8220</v>
      </c>
      <c r="AZ102" s="71">
        <v>110</v>
      </c>
      <c r="BA102" s="45">
        <v>6850</v>
      </c>
      <c r="BC102" s="464"/>
    </row>
    <row r="103" spans="1:55">
      <c r="A103" s="78" t="s">
        <v>1977</v>
      </c>
      <c r="B103" s="77" t="s">
        <v>1223</v>
      </c>
      <c r="C103" s="77">
        <v>100</v>
      </c>
      <c r="D103" s="79">
        <v>1000</v>
      </c>
      <c r="E103" s="79">
        <v>600</v>
      </c>
      <c r="F103" s="77" t="str">
        <f t="shared" si="30"/>
        <v>1000x600x100</v>
      </c>
      <c r="G103" s="470" t="s">
        <v>2075</v>
      </c>
      <c r="H103" s="73" t="s">
        <v>1230</v>
      </c>
      <c r="I103" s="72" t="s">
        <v>117</v>
      </c>
      <c r="J103" s="70" t="s">
        <v>5</v>
      </c>
      <c r="K103" s="69"/>
      <c r="L103" s="69"/>
      <c r="M103" s="68"/>
      <c r="N103" s="67">
        <v>2</v>
      </c>
      <c r="O103" s="60">
        <f t="shared" si="31"/>
        <v>1.2</v>
      </c>
      <c r="P103" s="59">
        <f t="shared" si="32"/>
        <v>0.12</v>
      </c>
      <c r="Q103" s="58">
        <f t="shared" si="25"/>
        <v>13.2</v>
      </c>
      <c r="R103" s="198">
        <v>24</v>
      </c>
      <c r="S103" s="64">
        <v>2</v>
      </c>
      <c r="T103" s="180">
        <f>R103*N103</f>
        <v>48</v>
      </c>
      <c r="U103" s="60">
        <f>O103*R103</f>
        <v>28.799999999999997</v>
      </c>
      <c r="V103" s="59">
        <f>P103*R103</f>
        <v>2.88</v>
      </c>
      <c r="W103" s="60">
        <f>AZ103*V103</f>
        <v>316.8</v>
      </c>
      <c r="X103" s="60" t="s">
        <v>560</v>
      </c>
      <c r="Y103" s="179">
        <f>R103/S103*N103*C103+140</f>
        <v>2540</v>
      </c>
      <c r="Z103" s="161">
        <v>624</v>
      </c>
      <c r="AA103" s="64">
        <v>26</v>
      </c>
      <c r="AB103" s="60">
        <f t="shared" si="33"/>
        <v>748.8</v>
      </c>
      <c r="AC103" s="59">
        <f t="shared" si="34"/>
        <v>74.88</v>
      </c>
      <c r="AD103" s="58">
        <f t="shared" si="35"/>
        <v>8236.8000000000011</v>
      </c>
      <c r="AE103" s="178" t="s">
        <v>287</v>
      </c>
      <c r="AF103" s="478">
        <v>19</v>
      </c>
      <c r="AG103" s="177" t="s">
        <v>150</v>
      </c>
      <c r="AH103" s="54">
        <f t="shared" si="27"/>
        <v>547.19999999999993</v>
      </c>
      <c r="AI103" s="53">
        <f t="shared" si="28"/>
        <v>54.72</v>
      </c>
      <c r="AJ103" s="52">
        <f t="shared" si="29"/>
        <v>6019.2</v>
      </c>
      <c r="AK103" s="51" t="s">
        <v>1227</v>
      </c>
      <c r="AL103" s="50" t="s">
        <v>1229</v>
      </c>
      <c r="AM103" s="49">
        <f t="shared" si="26"/>
        <v>685</v>
      </c>
      <c r="AN103" s="48">
        <f t="shared" si="22"/>
        <v>822</v>
      </c>
      <c r="AO103" s="47">
        <f t="shared" si="23"/>
        <v>6850</v>
      </c>
      <c r="AP103" s="46">
        <f t="shared" si="24"/>
        <v>8220</v>
      </c>
      <c r="AZ103" s="71">
        <v>110</v>
      </c>
      <c r="BA103" s="45">
        <v>6850</v>
      </c>
      <c r="BC103" s="464"/>
    </row>
    <row r="104" spans="1:55">
      <c r="A104" s="78" t="s">
        <v>1977</v>
      </c>
      <c r="B104" s="77" t="s">
        <v>1223</v>
      </c>
      <c r="C104" s="77">
        <v>100</v>
      </c>
      <c r="D104" s="79">
        <v>1000</v>
      </c>
      <c r="E104" s="79">
        <v>600</v>
      </c>
      <c r="F104" s="77" t="str">
        <f t="shared" si="30"/>
        <v>1000x600x100</v>
      </c>
      <c r="G104" s="470" t="s">
        <v>2076</v>
      </c>
      <c r="H104" s="73" t="s">
        <v>1228</v>
      </c>
      <c r="I104" s="72" t="s">
        <v>117</v>
      </c>
      <c r="J104" s="70"/>
      <c r="K104" s="69" t="s">
        <v>5</v>
      </c>
      <c r="L104" s="69" t="s">
        <v>5</v>
      </c>
      <c r="M104" s="68"/>
      <c r="N104" s="67">
        <v>2</v>
      </c>
      <c r="O104" s="60">
        <f t="shared" si="31"/>
        <v>1.2</v>
      </c>
      <c r="P104" s="59">
        <f t="shared" si="32"/>
        <v>0.12</v>
      </c>
      <c r="Q104" s="58">
        <f t="shared" si="25"/>
        <v>13.2</v>
      </c>
      <c r="R104" s="198">
        <v>48</v>
      </c>
      <c r="S104" s="64">
        <v>4</v>
      </c>
      <c r="T104" s="180">
        <f>R104*N104</f>
        <v>96</v>
      </c>
      <c r="U104" s="60">
        <f>O104*R104</f>
        <v>57.599999999999994</v>
      </c>
      <c r="V104" s="59">
        <f>P104*R104</f>
        <v>5.76</v>
      </c>
      <c r="W104" s="60">
        <f>AZ104*V104</f>
        <v>633.6</v>
      </c>
      <c r="X104" s="60" t="s">
        <v>280</v>
      </c>
      <c r="Y104" s="185">
        <f>R104/S104*N104*C104+140</f>
        <v>2540</v>
      </c>
      <c r="Z104" s="161">
        <v>624</v>
      </c>
      <c r="AA104" s="64">
        <v>13</v>
      </c>
      <c r="AB104" s="60">
        <f t="shared" si="33"/>
        <v>748.8</v>
      </c>
      <c r="AC104" s="59">
        <f t="shared" si="34"/>
        <v>74.88</v>
      </c>
      <c r="AD104" s="58">
        <f t="shared" si="35"/>
        <v>8236.8000000000011</v>
      </c>
      <c r="AE104" s="178" t="s">
        <v>287</v>
      </c>
      <c r="AF104" s="478">
        <v>10</v>
      </c>
      <c r="AG104" s="177" t="s">
        <v>150</v>
      </c>
      <c r="AH104" s="54">
        <f t="shared" si="27"/>
        <v>576</v>
      </c>
      <c r="AI104" s="53">
        <f t="shared" si="28"/>
        <v>57.599999999999994</v>
      </c>
      <c r="AJ104" s="52">
        <f t="shared" si="29"/>
        <v>6336</v>
      </c>
      <c r="AK104" s="51" t="s">
        <v>1227</v>
      </c>
      <c r="AL104" s="50" t="s">
        <v>1226</v>
      </c>
      <c r="AM104" s="49">
        <f t="shared" si="26"/>
        <v>685</v>
      </c>
      <c r="AN104" s="48">
        <f t="shared" si="22"/>
        <v>822</v>
      </c>
      <c r="AO104" s="47">
        <f t="shared" si="23"/>
        <v>6850</v>
      </c>
      <c r="AP104" s="46">
        <f t="shared" si="24"/>
        <v>8220</v>
      </c>
      <c r="AZ104" s="71">
        <v>110</v>
      </c>
      <c r="BA104" s="45">
        <v>6850</v>
      </c>
      <c r="BC104" s="464"/>
    </row>
    <row r="105" spans="1:55">
      <c r="A105" s="78" t="s">
        <v>1977</v>
      </c>
      <c r="B105" s="77" t="s">
        <v>1223</v>
      </c>
      <c r="C105" s="191">
        <v>120</v>
      </c>
      <c r="D105" s="79">
        <v>1000</v>
      </c>
      <c r="E105" s="79">
        <v>600</v>
      </c>
      <c r="F105" s="75" t="str">
        <f t="shared" si="30"/>
        <v>1000x600x120</v>
      </c>
      <c r="G105" s="470" t="s">
        <v>2077</v>
      </c>
      <c r="H105" s="73" t="s">
        <v>1225</v>
      </c>
      <c r="I105" s="72" t="s">
        <v>2</v>
      </c>
      <c r="J105" s="70" t="s">
        <v>5</v>
      </c>
      <c r="K105" s="69" t="s">
        <v>5</v>
      </c>
      <c r="L105" s="69" t="s">
        <v>5</v>
      </c>
      <c r="M105" s="68" t="s">
        <v>5</v>
      </c>
      <c r="N105" s="67">
        <v>2</v>
      </c>
      <c r="O105" s="60">
        <f t="shared" si="31"/>
        <v>1.2</v>
      </c>
      <c r="P105" s="59">
        <f t="shared" si="32"/>
        <v>0.14399999999999999</v>
      </c>
      <c r="Q105" s="58">
        <f t="shared" si="25"/>
        <v>15.839999999999998</v>
      </c>
      <c r="R105" s="168"/>
      <c r="S105" s="64"/>
      <c r="T105" s="167"/>
      <c r="U105" s="165"/>
      <c r="V105" s="166"/>
      <c r="W105" s="165"/>
      <c r="X105" s="165"/>
      <c r="Y105" s="164"/>
      <c r="Z105" s="62">
        <v>572</v>
      </c>
      <c r="AA105" s="61" t="s">
        <v>4</v>
      </c>
      <c r="AB105" s="60">
        <f t="shared" si="33"/>
        <v>686.4</v>
      </c>
      <c r="AC105" s="59">
        <f t="shared" si="34"/>
        <v>82.367999999999995</v>
      </c>
      <c r="AD105" s="58">
        <f t="shared" si="35"/>
        <v>9060.48</v>
      </c>
      <c r="AE105" s="160" t="s">
        <v>143</v>
      </c>
      <c r="AF105" s="478">
        <v>569</v>
      </c>
      <c r="AG105" s="55" t="s">
        <v>2</v>
      </c>
      <c r="AH105" s="54">
        <f t="shared" si="27"/>
        <v>682.8</v>
      </c>
      <c r="AI105" s="53">
        <f t="shared" si="28"/>
        <v>81.935999999999993</v>
      </c>
      <c r="AJ105" s="52">
        <f t="shared" si="29"/>
        <v>9012.9599999999991</v>
      </c>
      <c r="AK105" s="51" t="s">
        <v>1224</v>
      </c>
      <c r="AL105" s="50"/>
      <c r="AM105" s="49">
        <f t="shared" si="26"/>
        <v>830.4</v>
      </c>
      <c r="AN105" s="48">
        <f t="shared" si="22"/>
        <v>996.48</v>
      </c>
      <c r="AO105" s="47">
        <f t="shared" si="23"/>
        <v>6920</v>
      </c>
      <c r="AP105" s="46">
        <f t="shared" si="24"/>
        <v>8304</v>
      </c>
      <c r="AZ105" s="71">
        <v>110</v>
      </c>
      <c r="BA105" s="45">
        <v>6920</v>
      </c>
      <c r="BC105" s="464"/>
    </row>
    <row r="106" spans="1:55">
      <c r="A106" s="78" t="s">
        <v>1977</v>
      </c>
      <c r="B106" s="77" t="s">
        <v>1223</v>
      </c>
      <c r="C106" s="191">
        <v>150</v>
      </c>
      <c r="D106" s="79">
        <v>1000</v>
      </c>
      <c r="E106" s="79">
        <v>600</v>
      </c>
      <c r="F106" s="75" t="str">
        <f t="shared" si="30"/>
        <v>1000x600x150</v>
      </c>
      <c r="G106" s="470" t="s">
        <v>2078</v>
      </c>
      <c r="H106" s="73" t="s">
        <v>1222</v>
      </c>
      <c r="I106" s="72" t="s">
        <v>2</v>
      </c>
      <c r="J106" s="70" t="s">
        <v>5</v>
      </c>
      <c r="K106" s="69" t="s">
        <v>5</v>
      </c>
      <c r="L106" s="69" t="s">
        <v>5</v>
      </c>
      <c r="M106" s="68" t="s">
        <v>5</v>
      </c>
      <c r="N106" s="67">
        <v>2</v>
      </c>
      <c r="O106" s="60">
        <f t="shared" si="31"/>
        <v>1.2</v>
      </c>
      <c r="P106" s="59">
        <f t="shared" si="32"/>
        <v>0.18</v>
      </c>
      <c r="Q106" s="58">
        <f t="shared" si="25"/>
        <v>19.8</v>
      </c>
      <c r="R106" s="168"/>
      <c r="S106" s="64"/>
      <c r="T106" s="167"/>
      <c r="U106" s="165"/>
      <c r="V106" s="166"/>
      <c r="W106" s="165"/>
      <c r="X106" s="165"/>
      <c r="Y106" s="164"/>
      <c r="Z106" s="62">
        <v>416</v>
      </c>
      <c r="AA106" s="61" t="s">
        <v>4</v>
      </c>
      <c r="AB106" s="60">
        <f t="shared" si="33"/>
        <v>499.2</v>
      </c>
      <c r="AC106" s="59">
        <f t="shared" si="34"/>
        <v>74.88</v>
      </c>
      <c r="AD106" s="58">
        <f t="shared" si="35"/>
        <v>8236.8000000000011</v>
      </c>
      <c r="AE106" s="160" t="s">
        <v>143</v>
      </c>
      <c r="AF106" s="478">
        <v>455</v>
      </c>
      <c r="AG106" s="55" t="s">
        <v>2</v>
      </c>
      <c r="AH106" s="54">
        <f t="shared" si="27"/>
        <v>546</v>
      </c>
      <c r="AI106" s="53">
        <f t="shared" si="28"/>
        <v>81.899999999999991</v>
      </c>
      <c r="AJ106" s="52">
        <f t="shared" si="29"/>
        <v>9009</v>
      </c>
      <c r="AK106" s="51" t="s">
        <v>1221</v>
      </c>
      <c r="AL106" s="50"/>
      <c r="AM106" s="49">
        <f t="shared" si="26"/>
        <v>1038</v>
      </c>
      <c r="AN106" s="48">
        <f t="shared" si="22"/>
        <v>1245.5999999999999</v>
      </c>
      <c r="AO106" s="47">
        <f t="shared" si="23"/>
        <v>6920</v>
      </c>
      <c r="AP106" s="46">
        <f t="shared" si="24"/>
        <v>8304</v>
      </c>
      <c r="AZ106" s="71">
        <v>110</v>
      </c>
      <c r="BA106" s="45">
        <v>6920</v>
      </c>
      <c r="BC106" s="464"/>
    </row>
    <row r="107" spans="1:55">
      <c r="A107" s="78" t="s">
        <v>1977</v>
      </c>
      <c r="B107" s="75" t="s">
        <v>1199</v>
      </c>
      <c r="C107" s="75">
        <v>30</v>
      </c>
      <c r="D107" s="76">
        <v>1000</v>
      </c>
      <c r="E107" s="76">
        <v>600</v>
      </c>
      <c r="F107" s="75" t="str">
        <f t="shared" si="30"/>
        <v>1000x600x30</v>
      </c>
      <c r="G107" s="163" t="s">
        <v>1220</v>
      </c>
      <c r="H107" s="73" t="s">
        <v>1219</v>
      </c>
      <c r="I107" s="72" t="s">
        <v>2</v>
      </c>
      <c r="J107" s="70"/>
      <c r="K107" s="69"/>
      <c r="L107" s="69"/>
      <c r="M107" s="68" t="s">
        <v>5</v>
      </c>
      <c r="N107" s="67">
        <v>8</v>
      </c>
      <c r="O107" s="60">
        <f t="shared" si="31"/>
        <v>4.8</v>
      </c>
      <c r="P107" s="59">
        <f t="shared" si="32"/>
        <v>0.14399999999999999</v>
      </c>
      <c r="Q107" s="58">
        <f t="shared" si="25"/>
        <v>21.599999999999998</v>
      </c>
      <c r="R107" s="197"/>
      <c r="S107" s="196"/>
      <c r="T107" s="195"/>
      <c r="U107" s="193"/>
      <c r="V107" s="194"/>
      <c r="W107" s="193"/>
      <c r="X107" s="193"/>
      <c r="Y107" s="192"/>
      <c r="Z107" s="62">
        <v>572</v>
      </c>
      <c r="AA107" s="61" t="s">
        <v>4</v>
      </c>
      <c r="AB107" s="60">
        <f t="shared" si="33"/>
        <v>2745.6</v>
      </c>
      <c r="AC107" s="59">
        <f t="shared" si="34"/>
        <v>82.367999999999995</v>
      </c>
      <c r="AD107" s="58">
        <f t="shared" si="35"/>
        <v>12355.199999999999</v>
      </c>
      <c r="AE107" s="160" t="s">
        <v>143</v>
      </c>
      <c r="AF107" s="56">
        <v>417</v>
      </c>
      <c r="AG107" s="55" t="s">
        <v>2</v>
      </c>
      <c r="AH107" s="54">
        <f t="shared" si="27"/>
        <v>2001.6</v>
      </c>
      <c r="AI107" s="53">
        <f t="shared" si="28"/>
        <v>60.047999999999995</v>
      </c>
      <c r="AJ107" s="52">
        <f t="shared" si="29"/>
        <v>9007.1999999999989</v>
      </c>
      <c r="AK107" s="51" t="s">
        <v>1218</v>
      </c>
      <c r="AL107" s="50"/>
      <c r="AM107" s="49">
        <f t="shared" si="26"/>
        <v>249</v>
      </c>
      <c r="AN107" s="48">
        <f t="shared" si="22"/>
        <v>298.8</v>
      </c>
      <c r="AO107" s="47">
        <f t="shared" si="23"/>
        <v>8300</v>
      </c>
      <c r="AP107" s="46">
        <f t="shared" si="24"/>
        <v>9960</v>
      </c>
      <c r="AZ107" s="71">
        <v>150</v>
      </c>
      <c r="BA107" s="45">
        <v>8300</v>
      </c>
      <c r="BC107" s="464"/>
    </row>
    <row r="108" spans="1:55">
      <c r="A108" s="78" t="s">
        <v>1977</v>
      </c>
      <c r="B108" s="77" t="s">
        <v>1199</v>
      </c>
      <c r="C108" s="191">
        <v>50</v>
      </c>
      <c r="D108" s="79">
        <v>1000</v>
      </c>
      <c r="E108" s="79">
        <v>600</v>
      </c>
      <c r="F108" s="75" t="str">
        <f t="shared" si="30"/>
        <v>1000x600x50</v>
      </c>
      <c r="G108" s="163" t="s">
        <v>1217</v>
      </c>
      <c r="H108" s="73" t="s">
        <v>1216</v>
      </c>
      <c r="I108" s="72" t="s">
        <v>2</v>
      </c>
      <c r="J108" s="70" t="s">
        <v>5</v>
      </c>
      <c r="K108" s="69" t="s">
        <v>5</v>
      </c>
      <c r="L108" s="69" t="s">
        <v>5</v>
      </c>
      <c r="M108" s="68" t="s">
        <v>5</v>
      </c>
      <c r="N108" s="67">
        <v>4</v>
      </c>
      <c r="O108" s="60">
        <f t="shared" si="31"/>
        <v>2.4</v>
      </c>
      <c r="P108" s="59">
        <f t="shared" si="32"/>
        <v>0.12</v>
      </c>
      <c r="Q108" s="58">
        <f t="shared" si="25"/>
        <v>18</v>
      </c>
      <c r="R108" s="168"/>
      <c r="S108" s="64"/>
      <c r="T108" s="167"/>
      <c r="U108" s="165"/>
      <c r="V108" s="166"/>
      <c r="W108" s="165"/>
      <c r="X108" s="165"/>
      <c r="Y108" s="164"/>
      <c r="Z108" s="62">
        <v>676</v>
      </c>
      <c r="AA108" s="61" t="s">
        <v>4</v>
      </c>
      <c r="AB108" s="60">
        <f t="shared" si="33"/>
        <v>1622.3999999999999</v>
      </c>
      <c r="AC108" s="59">
        <f t="shared" si="34"/>
        <v>81.11999999999999</v>
      </c>
      <c r="AD108" s="58">
        <f t="shared" si="35"/>
        <v>12168</v>
      </c>
      <c r="AE108" s="160" t="s">
        <v>143</v>
      </c>
      <c r="AF108" s="56">
        <v>500</v>
      </c>
      <c r="AG108" s="55" t="s">
        <v>2</v>
      </c>
      <c r="AH108" s="54">
        <f t="shared" si="27"/>
        <v>1200</v>
      </c>
      <c r="AI108" s="53">
        <f t="shared" si="28"/>
        <v>60</v>
      </c>
      <c r="AJ108" s="52">
        <f t="shared" si="29"/>
        <v>9000</v>
      </c>
      <c r="AK108" s="51" t="s">
        <v>1213</v>
      </c>
      <c r="AL108" s="50"/>
      <c r="AM108" s="49">
        <f t="shared" si="26"/>
        <v>415</v>
      </c>
      <c r="AN108" s="48">
        <f t="shared" si="22"/>
        <v>498</v>
      </c>
      <c r="AO108" s="47">
        <f t="shared" si="23"/>
        <v>8300</v>
      </c>
      <c r="AP108" s="46">
        <f t="shared" si="24"/>
        <v>9960</v>
      </c>
      <c r="AZ108" s="71">
        <v>150</v>
      </c>
      <c r="BA108" s="45">
        <v>8300</v>
      </c>
      <c r="BC108" s="464"/>
    </row>
    <row r="109" spans="1:55">
      <c r="A109" s="78" t="s">
        <v>1977</v>
      </c>
      <c r="B109" s="77" t="s">
        <v>1199</v>
      </c>
      <c r="C109" s="77">
        <v>50</v>
      </c>
      <c r="D109" s="79">
        <v>1000</v>
      </c>
      <c r="E109" s="79">
        <v>600</v>
      </c>
      <c r="F109" s="77" t="str">
        <f t="shared" si="30"/>
        <v>1000x600x50</v>
      </c>
      <c r="G109" s="163" t="s">
        <v>1215</v>
      </c>
      <c r="H109" s="73" t="s">
        <v>1214</v>
      </c>
      <c r="I109" s="72" t="s">
        <v>117</v>
      </c>
      <c r="J109" s="70"/>
      <c r="K109" s="69" t="s">
        <v>5</v>
      </c>
      <c r="L109" s="69" t="s">
        <v>5</v>
      </c>
      <c r="M109" s="68"/>
      <c r="N109" s="67">
        <v>4</v>
      </c>
      <c r="O109" s="60">
        <f t="shared" si="31"/>
        <v>2.4</v>
      </c>
      <c r="P109" s="59">
        <f t="shared" si="32"/>
        <v>0.12</v>
      </c>
      <c r="Q109" s="58">
        <f t="shared" si="25"/>
        <v>18</v>
      </c>
      <c r="R109" s="62">
        <v>48</v>
      </c>
      <c r="S109" s="64">
        <v>4</v>
      </c>
      <c r="T109" s="180">
        <f>R109*N109</f>
        <v>192</v>
      </c>
      <c r="U109" s="60">
        <f>O109*R109</f>
        <v>115.19999999999999</v>
      </c>
      <c r="V109" s="59">
        <f>P109*R109</f>
        <v>5.76</v>
      </c>
      <c r="W109" s="60">
        <f>AZ109*V109</f>
        <v>864</v>
      </c>
      <c r="X109" s="60" t="s">
        <v>280</v>
      </c>
      <c r="Y109" s="185">
        <f>R109/S109*N109*C109+140</f>
        <v>2540</v>
      </c>
      <c r="Z109" s="161">
        <v>624</v>
      </c>
      <c r="AA109" s="64">
        <v>13</v>
      </c>
      <c r="AB109" s="60">
        <f t="shared" si="33"/>
        <v>1497.6</v>
      </c>
      <c r="AC109" s="59">
        <f t="shared" si="34"/>
        <v>74.88</v>
      </c>
      <c r="AD109" s="58">
        <f t="shared" si="35"/>
        <v>11232</v>
      </c>
      <c r="AE109" s="160" t="s">
        <v>143</v>
      </c>
      <c r="AF109" s="56">
        <v>11</v>
      </c>
      <c r="AG109" s="55" t="s">
        <v>150</v>
      </c>
      <c r="AH109" s="54">
        <f t="shared" si="27"/>
        <v>1267.1999999999998</v>
      </c>
      <c r="AI109" s="53">
        <f t="shared" si="28"/>
        <v>63.36</v>
      </c>
      <c r="AJ109" s="52">
        <f t="shared" si="29"/>
        <v>9504</v>
      </c>
      <c r="AK109" s="51" t="s">
        <v>1213</v>
      </c>
      <c r="AL109" s="50" t="s">
        <v>1212</v>
      </c>
      <c r="AM109" s="49">
        <f t="shared" si="26"/>
        <v>415</v>
      </c>
      <c r="AN109" s="48">
        <f t="shared" si="22"/>
        <v>498</v>
      </c>
      <c r="AO109" s="47">
        <f t="shared" ref="AO109:AO114" si="36">ROUND(BA109*(1-$AP$9),2)</f>
        <v>8300</v>
      </c>
      <c r="AP109" s="46">
        <f t="shared" si="24"/>
        <v>9960</v>
      </c>
      <c r="AZ109" s="71">
        <v>150</v>
      </c>
      <c r="BA109" s="45">
        <v>8300</v>
      </c>
      <c r="BC109" s="464"/>
    </row>
    <row r="110" spans="1:55">
      <c r="A110" s="78" t="s">
        <v>1977</v>
      </c>
      <c r="B110" s="77" t="s">
        <v>1199</v>
      </c>
      <c r="C110" s="191">
        <v>80</v>
      </c>
      <c r="D110" s="79">
        <v>1000</v>
      </c>
      <c r="E110" s="79">
        <v>600</v>
      </c>
      <c r="F110" s="75" t="str">
        <f t="shared" si="30"/>
        <v>1000x600x80</v>
      </c>
      <c r="G110" s="163" t="s">
        <v>1211</v>
      </c>
      <c r="H110" s="73" t="s">
        <v>1210</v>
      </c>
      <c r="I110" s="72" t="s">
        <v>2</v>
      </c>
      <c r="J110" s="70" t="s">
        <v>5</v>
      </c>
      <c r="K110" s="69" t="s">
        <v>5</v>
      </c>
      <c r="L110" s="69" t="s">
        <v>5</v>
      </c>
      <c r="M110" s="68" t="s">
        <v>5</v>
      </c>
      <c r="N110" s="67">
        <v>2</v>
      </c>
      <c r="O110" s="60">
        <f t="shared" si="31"/>
        <v>1.2</v>
      </c>
      <c r="P110" s="59">
        <f t="shared" si="32"/>
        <v>9.6000000000000002E-2</v>
      </c>
      <c r="Q110" s="58">
        <f t="shared" si="25"/>
        <v>14.4</v>
      </c>
      <c r="R110" s="168"/>
      <c r="S110" s="64"/>
      <c r="T110" s="167"/>
      <c r="U110" s="165"/>
      <c r="V110" s="166"/>
      <c r="W110" s="165"/>
      <c r="X110" s="165"/>
      <c r="Y110" s="164"/>
      <c r="Z110" s="62">
        <v>858</v>
      </c>
      <c r="AA110" s="61" t="s">
        <v>4</v>
      </c>
      <c r="AB110" s="60">
        <f t="shared" si="33"/>
        <v>1029.5999999999999</v>
      </c>
      <c r="AC110" s="59">
        <f t="shared" si="34"/>
        <v>82.367999999999995</v>
      </c>
      <c r="AD110" s="58">
        <f t="shared" si="35"/>
        <v>12355.2</v>
      </c>
      <c r="AE110" s="160" t="s">
        <v>143</v>
      </c>
      <c r="AF110" s="56">
        <v>625</v>
      </c>
      <c r="AG110" s="55" t="s">
        <v>2</v>
      </c>
      <c r="AH110" s="54">
        <f t="shared" si="27"/>
        <v>750</v>
      </c>
      <c r="AI110" s="53">
        <f t="shared" si="28"/>
        <v>60</v>
      </c>
      <c r="AJ110" s="52">
        <f t="shared" si="29"/>
        <v>9000</v>
      </c>
      <c r="AK110" s="51" t="s">
        <v>1209</v>
      </c>
      <c r="AL110" s="50"/>
      <c r="AM110" s="49">
        <f t="shared" si="26"/>
        <v>664</v>
      </c>
      <c r="AN110" s="48">
        <f t="shared" si="22"/>
        <v>796.8</v>
      </c>
      <c r="AO110" s="47">
        <f t="shared" si="36"/>
        <v>8300</v>
      </c>
      <c r="AP110" s="46">
        <f t="shared" si="24"/>
        <v>9960</v>
      </c>
      <c r="AZ110" s="71">
        <v>150</v>
      </c>
      <c r="BA110" s="45">
        <v>8300</v>
      </c>
      <c r="BC110" s="464"/>
    </row>
    <row r="111" spans="1:55">
      <c r="A111" s="78" t="s">
        <v>1977</v>
      </c>
      <c r="B111" s="77" t="s">
        <v>1199</v>
      </c>
      <c r="C111" s="191">
        <v>100</v>
      </c>
      <c r="D111" s="79">
        <v>1000</v>
      </c>
      <c r="E111" s="79">
        <v>600</v>
      </c>
      <c r="F111" s="75" t="str">
        <f t="shared" si="30"/>
        <v>1000x600x100</v>
      </c>
      <c r="G111" s="163" t="s">
        <v>1208</v>
      </c>
      <c r="H111" s="73" t="s">
        <v>1207</v>
      </c>
      <c r="I111" s="72" t="s">
        <v>2</v>
      </c>
      <c r="J111" s="70" t="s">
        <v>5</v>
      </c>
      <c r="K111" s="69" t="s">
        <v>5</v>
      </c>
      <c r="L111" s="69" t="s">
        <v>5</v>
      </c>
      <c r="M111" s="68" t="s">
        <v>5</v>
      </c>
      <c r="N111" s="67">
        <v>2</v>
      </c>
      <c r="O111" s="60">
        <f t="shared" si="31"/>
        <v>1.2</v>
      </c>
      <c r="P111" s="59">
        <f t="shared" si="32"/>
        <v>0.12</v>
      </c>
      <c r="Q111" s="58">
        <f t="shared" si="25"/>
        <v>18</v>
      </c>
      <c r="R111" s="168"/>
      <c r="S111" s="64"/>
      <c r="T111" s="167"/>
      <c r="U111" s="165"/>
      <c r="V111" s="166"/>
      <c r="W111" s="165"/>
      <c r="X111" s="165"/>
      <c r="Y111" s="164"/>
      <c r="Z111" s="62">
        <v>676</v>
      </c>
      <c r="AA111" s="61" t="s">
        <v>4</v>
      </c>
      <c r="AB111" s="60">
        <f t="shared" si="33"/>
        <v>811.19999999999993</v>
      </c>
      <c r="AC111" s="59">
        <f t="shared" si="34"/>
        <v>81.11999999999999</v>
      </c>
      <c r="AD111" s="58">
        <f t="shared" si="35"/>
        <v>12168</v>
      </c>
      <c r="AE111" s="160" t="s">
        <v>143</v>
      </c>
      <c r="AF111" s="56">
        <v>500</v>
      </c>
      <c r="AG111" s="55" t="s">
        <v>2</v>
      </c>
      <c r="AH111" s="54">
        <f t="shared" si="27"/>
        <v>600</v>
      </c>
      <c r="AI111" s="53">
        <f t="shared" si="28"/>
        <v>60</v>
      </c>
      <c r="AJ111" s="52">
        <f t="shared" si="29"/>
        <v>9000</v>
      </c>
      <c r="AK111" s="51" t="s">
        <v>1204</v>
      </c>
      <c r="AL111" s="50"/>
      <c r="AM111" s="49">
        <f t="shared" si="26"/>
        <v>830</v>
      </c>
      <c r="AN111" s="48">
        <f t="shared" si="22"/>
        <v>996</v>
      </c>
      <c r="AO111" s="47">
        <f t="shared" si="36"/>
        <v>8300</v>
      </c>
      <c r="AP111" s="46">
        <f t="shared" si="24"/>
        <v>9960</v>
      </c>
      <c r="AZ111" s="71">
        <v>150</v>
      </c>
      <c r="BA111" s="45">
        <v>8300</v>
      </c>
      <c r="BC111" s="464"/>
    </row>
    <row r="112" spans="1:55">
      <c r="A112" s="78" t="s">
        <v>1977</v>
      </c>
      <c r="B112" s="77" t="s">
        <v>1199</v>
      </c>
      <c r="C112" s="77">
        <v>100</v>
      </c>
      <c r="D112" s="79">
        <v>1000</v>
      </c>
      <c r="E112" s="79">
        <v>600</v>
      </c>
      <c r="F112" s="77" t="str">
        <f t="shared" si="30"/>
        <v>1000x600x100</v>
      </c>
      <c r="G112" s="163" t="s">
        <v>1206</v>
      </c>
      <c r="H112" s="73" t="s">
        <v>1205</v>
      </c>
      <c r="I112" s="72" t="s">
        <v>117</v>
      </c>
      <c r="J112" s="70"/>
      <c r="K112" s="69" t="s">
        <v>5</v>
      </c>
      <c r="L112" s="69" t="s">
        <v>5</v>
      </c>
      <c r="M112" s="68"/>
      <c r="N112" s="67">
        <v>2</v>
      </c>
      <c r="O112" s="60">
        <f t="shared" si="31"/>
        <v>1.2</v>
      </c>
      <c r="P112" s="59">
        <f t="shared" si="32"/>
        <v>0.12</v>
      </c>
      <c r="Q112" s="58">
        <f t="shared" si="25"/>
        <v>18</v>
      </c>
      <c r="R112" s="62">
        <v>48</v>
      </c>
      <c r="S112" s="64">
        <v>4</v>
      </c>
      <c r="T112" s="180">
        <f>R112*N112</f>
        <v>96</v>
      </c>
      <c r="U112" s="60">
        <f>O112*R112</f>
        <v>57.599999999999994</v>
      </c>
      <c r="V112" s="59">
        <f>P112*R112</f>
        <v>5.76</v>
      </c>
      <c r="W112" s="60">
        <f>AZ112*V112</f>
        <v>864</v>
      </c>
      <c r="X112" s="60" t="s">
        <v>280</v>
      </c>
      <c r="Y112" s="185">
        <f>R112/S112*N112*C112+140</f>
        <v>2540</v>
      </c>
      <c r="Z112" s="161">
        <v>624</v>
      </c>
      <c r="AA112" s="64">
        <v>13</v>
      </c>
      <c r="AB112" s="60">
        <f t="shared" si="33"/>
        <v>748.8</v>
      </c>
      <c r="AC112" s="59">
        <f t="shared" si="34"/>
        <v>74.88</v>
      </c>
      <c r="AD112" s="58">
        <f t="shared" si="35"/>
        <v>11232</v>
      </c>
      <c r="AE112" s="160" t="s">
        <v>143</v>
      </c>
      <c r="AF112" s="56">
        <v>11</v>
      </c>
      <c r="AG112" s="55" t="s">
        <v>150</v>
      </c>
      <c r="AH112" s="54">
        <f t="shared" si="27"/>
        <v>633.59999999999991</v>
      </c>
      <c r="AI112" s="53">
        <f t="shared" si="28"/>
        <v>63.36</v>
      </c>
      <c r="AJ112" s="52">
        <f t="shared" si="29"/>
        <v>9504</v>
      </c>
      <c r="AK112" s="51" t="s">
        <v>1204</v>
      </c>
      <c r="AL112" s="50" t="s">
        <v>1203</v>
      </c>
      <c r="AM112" s="49">
        <f t="shared" si="26"/>
        <v>830</v>
      </c>
      <c r="AN112" s="48">
        <f t="shared" si="22"/>
        <v>996</v>
      </c>
      <c r="AO112" s="47">
        <f t="shared" si="36"/>
        <v>8300</v>
      </c>
      <c r="AP112" s="46">
        <f t="shared" si="24"/>
        <v>9960</v>
      </c>
      <c r="AZ112" s="71">
        <v>150</v>
      </c>
      <c r="BA112" s="45">
        <v>8300</v>
      </c>
      <c r="BC112" s="464"/>
    </row>
    <row r="113" spans="1:55">
      <c r="A113" s="78" t="s">
        <v>1977</v>
      </c>
      <c r="B113" s="77" t="s">
        <v>1199</v>
      </c>
      <c r="C113" s="191">
        <v>120</v>
      </c>
      <c r="D113" s="79">
        <v>1000</v>
      </c>
      <c r="E113" s="79">
        <v>600</v>
      </c>
      <c r="F113" s="75" t="str">
        <f t="shared" si="30"/>
        <v>1000x600x120</v>
      </c>
      <c r="G113" s="163" t="s">
        <v>1202</v>
      </c>
      <c r="H113" s="73" t="s">
        <v>1201</v>
      </c>
      <c r="I113" s="72" t="s">
        <v>2</v>
      </c>
      <c r="J113" s="70" t="s">
        <v>5</v>
      </c>
      <c r="K113" s="69" t="s">
        <v>5</v>
      </c>
      <c r="L113" s="69" t="s">
        <v>5</v>
      </c>
      <c r="M113" s="68" t="s">
        <v>5</v>
      </c>
      <c r="N113" s="67">
        <v>2</v>
      </c>
      <c r="O113" s="60">
        <f t="shared" si="31"/>
        <v>1.2</v>
      </c>
      <c r="P113" s="59">
        <f t="shared" si="32"/>
        <v>0.14399999999999999</v>
      </c>
      <c r="Q113" s="58">
        <f t="shared" si="25"/>
        <v>21.599999999999998</v>
      </c>
      <c r="R113" s="168"/>
      <c r="S113" s="64"/>
      <c r="T113" s="167"/>
      <c r="U113" s="165"/>
      <c r="V113" s="166"/>
      <c r="W113" s="165"/>
      <c r="X113" s="165"/>
      <c r="Y113" s="164"/>
      <c r="Z113" s="62">
        <v>572</v>
      </c>
      <c r="AA113" s="61" t="s">
        <v>4</v>
      </c>
      <c r="AB113" s="60">
        <f t="shared" si="33"/>
        <v>686.4</v>
      </c>
      <c r="AC113" s="59">
        <f t="shared" si="34"/>
        <v>82.367999999999995</v>
      </c>
      <c r="AD113" s="58">
        <f t="shared" si="35"/>
        <v>12355.199999999999</v>
      </c>
      <c r="AE113" s="160" t="s">
        <v>143</v>
      </c>
      <c r="AF113" s="56">
        <v>417</v>
      </c>
      <c r="AG113" s="55" t="s">
        <v>2</v>
      </c>
      <c r="AH113" s="54">
        <f t="shared" si="27"/>
        <v>500.4</v>
      </c>
      <c r="AI113" s="53">
        <f t="shared" si="28"/>
        <v>60.047999999999995</v>
      </c>
      <c r="AJ113" s="52">
        <f t="shared" si="29"/>
        <v>9007.1999999999989</v>
      </c>
      <c r="AK113" s="51" t="s">
        <v>1200</v>
      </c>
      <c r="AL113" s="50"/>
      <c r="AM113" s="49">
        <f t="shared" si="26"/>
        <v>996</v>
      </c>
      <c r="AN113" s="48">
        <f t="shared" si="22"/>
        <v>1195.2</v>
      </c>
      <c r="AO113" s="47">
        <f t="shared" si="36"/>
        <v>8300</v>
      </c>
      <c r="AP113" s="46">
        <f t="shared" si="24"/>
        <v>9960</v>
      </c>
      <c r="AZ113" s="71">
        <v>150</v>
      </c>
      <c r="BA113" s="45">
        <v>8300</v>
      </c>
      <c r="BC113" s="464"/>
    </row>
    <row r="114" spans="1:55" ht="15.75" thickBot="1">
      <c r="A114" s="78" t="s">
        <v>1977</v>
      </c>
      <c r="B114" s="77" t="s">
        <v>1199</v>
      </c>
      <c r="C114" s="191">
        <v>150</v>
      </c>
      <c r="D114" s="79">
        <v>1000</v>
      </c>
      <c r="E114" s="79">
        <v>600</v>
      </c>
      <c r="F114" s="75" t="str">
        <f t="shared" si="30"/>
        <v>1000x600x150</v>
      </c>
      <c r="G114" s="163" t="s">
        <v>1197</v>
      </c>
      <c r="H114" s="73" t="s">
        <v>1196</v>
      </c>
      <c r="I114" s="72" t="s">
        <v>2</v>
      </c>
      <c r="J114" s="70" t="s">
        <v>5</v>
      </c>
      <c r="K114" s="69"/>
      <c r="L114" s="69" t="s">
        <v>5</v>
      </c>
      <c r="M114" s="68" t="s">
        <v>5</v>
      </c>
      <c r="N114" s="67">
        <v>2</v>
      </c>
      <c r="O114" s="60">
        <f t="shared" si="31"/>
        <v>1.2</v>
      </c>
      <c r="P114" s="59">
        <f t="shared" si="32"/>
        <v>0.18</v>
      </c>
      <c r="Q114" s="58">
        <f t="shared" si="25"/>
        <v>27</v>
      </c>
      <c r="R114" s="168"/>
      <c r="S114" s="64"/>
      <c r="T114" s="167"/>
      <c r="U114" s="165"/>
      <c r="V114" s="166"/>
      <c r="W114" s="165"/>
      <c r="X114" s="165"/>
      <c r="Y114" s="164"/>
      <c r="Z114" s="62">
        <v>416</v>
      </c>
      <c r="AA114" s="61" t="s">
        <v>4</v>
      </c>
      <c r="AB114" s="60">
        <f t="shared" si="33"/>
        <v>499.2</v>
      </c>
      <c r="AC114" s="59">
        <f t="shared" si="34"/>
        <v>74.88</v>
      </c>
      <c r="AD114" s="58">
        <f t="shared" si="35"/>
        <v>11232</v>
      </c>
      <c r="AE114" s="160" t="s">
        <v>143</v>
      </c>
      <c r="AF114" s="56">
        <v>334</v>
      </c>
      <c r="AG114" s="55" t="s">
        <v>2</v>
      </c>
      <c r="AH114" s="54">
        <f t="shared" si="27"/>
        <v>400.8</v>
      </c>
      <c r="AI114" s="53">
        <f t="shared" si="28"/>
        <v>60.12</v>
      </c>
      <c r="AJ114" s="52">
        <f t="shared" si="29"/>
        <v>9018</v>
      </c>
      <c r="AK114" s="51" t="s">
        <v>1195</v>
      </c>
      <c r="AL114" s="50"/>
      <c r="AM114" s="49">
        <f t="shared" si="26"/>
        <v>1245</v>
      </c>
      <c r="AN114" s="48">
        <f t="shared" si="22"/>
        <v>1494</v>
      </c>
      <c r="AO114" s="47">
        <f t="shared" si="36"/>
        <v>8300</v>
      </c>
      <c r="AP114" s="46">
        <f t="shared" si="24"/>
        <v>9960</v>
      </c>
      <c r="AZ114" s="71">
        <v>150</v>
      </c>
      <c r="BA114" s="45">
        <v>8300</v>
      </c>
      <c r="BC114" s="464"/>
    </row>
    <row r="115" spans="1:55">
      <c r="A115" s="112" t="s">
        <v>894</v>
      </c>
      <c r="B115" s="110" t="s">
        <v>1107</v>
      </c>
      <c r="C115" s="111">
        <v>100</v>
      </c>
      <c r="D115" s="111">
        <v>1000</v>
      </c>
      <c r="E115" s="111">
        <v>600</v>
      </c>
      <c r="F115" s="110" t="str">
        <f t="shared" si="30"/>
        <v>1000x600x100</v>
      </c>
      <c r="G115" s="175" t="s">
        <v>1138</v>
      </c>
      <c r="H115" s="108" t="s">
        <v>1137</v>
      </c>
      <c r="I115" s="107" t="s">
        <v>2</v>
      </c>
      <c r="J115" s="105" t="s">
        <v>5</v>
      </c>
      <c r="K115" s="104" t="s">
        <v>5</v>
      </c>
      <c r="L115" s="104" t="s">
        <v>5</v>
      </c>
      <c r="M115" s="103" t="s">
        <v>5</v>
      </c>
      <c r="N115" s="102">
        <v>6</v>
      </c>
      <c r="O115" s="95">
        <f t="shared" si="31"/>
        <v>3.6</v>
      </c>
      <c r="P115" s="94">
        <f t="shared" si="32"/>
        <v>0.36</v>
      </c>
      <c r="Q115" s="93">
        <f t="shared" si="25"/>
        <v>21.24</v>
      </c>
      <c r="R115" s="174"/>
      <c r="S115" s="99"/>
      <c r="T115" s="173"/>
      <c r="U115" s="171"/>
      <c r="V115" s="172"/>
      <c r="W115" s="171"/>
      <c r="X115" s="171"/>
      <c r="Y115" s="170"/>
      <c r="Z115" s="62">
        <v>208</v>
      </c>
      <c r="AA115" s="96" t="s">
        <v>4</v>
      </c>
      <c r="AB115" s="95">
        <f t="shared" si="33"/>
        <v>748.80000000000007</v>
      </c>
      <c r="AC115" s="94">
        <f t="shared" si="34"/>
        <v>74.88</v>
      </c>
      <c r="AD115" s="93">
        <f t="shared" si="35"/>
        <v>4417.92</v>
      </c>
      <c r="AE115" s="92" t="s">
        <v>3</v>
      </c>
      <c r="AF115" s="91">
        <v>1</v>
      </c>
      <c r="AG115" s="90" t="s">
        <v>2</v>
      </c>
      <c r="AH115" s="89">
        <f t="shared" si="27"/>
        <v>3.6</v>
      </c>
      <c r="AI115" s="88">
        <f t="shared" si="28"/>
        <v>0.36</v>
      </c>
      <c r="AJ115" s="87">
        <f t="shared" si="29"/>
        <v>21.24</v>
      </c>
      <c r="AK115" s="86" t="s">
        <v>1131</v>
      </c>
      <c r="AL115" s="85"/>
      <c r="AM115" s="84">
        <f t="shared" si="26"/>
        <v>394</v>
      </c>
      <c r="AN115" s="83">
        <f t="shared" si="22"/>
        <v>472.8</v>
      </c>
      <c r="AO115" s="82">
        <f t="shared" ref="AO115:AO145" si="37">ROUND(BA115*(1-$AP$10),2)</f>
        <v>3940</v>
      </c>
      <c r="AP115" s="81">
        <f t="shared" si="24"/>
        <v>4728</v>
      </c>
      <c r="AZ115" s="106">
        <v>59</v>
      </c>
      <c r="BA115" s="80">
        <v>3940</v>
      </c>
      <c r="BC115" s="464"/>
    </row>
    <row r="116" spans="1:55">
      <c r="A116" s="78" t="s">
        <v>894</v>
      </c>
      <c r="B116" s="77" t="s">
        <v>1107</v>
      </c>
      <c r="C116" s="79">
        <v>100</v>
      </c>
      <c r="D116" s="79">
        <v>1000</v>
      </c>
      <c r="E116" s="79">
        <v>600</v>
      </c>
      <c r="F116" s="77" t="str">
        <f t="shared" si="30"/>
        <v>1000x600x100</v>
      </c>
      <c r="G116" s="163" t="s">
        <v>1136</v>
      </c>
      <c r="H116" s="73" t="s">
        <v>1135</v>
      </c>
      <c r="I116" s="72" t="s">
        <v>117</v>
      </c>
      <c r="J116" s="70" t="s">
        <v>5</v>
      </c>
      <c r="K116" s="69"/>
      <c r="L116" s="69"/>
      <c r="M116" s="68"/>
      <c r="N116" s="67">
        <v>6</v>
      </c>
      <c r="O116" s="60">
        <f t="shared" si="31"/>
        <v>3.6</v>
      </c>
      <c r="P116" s="59">
        <f t="shared" si="32"/>
        <v>0.36</v>
      </c>
      <c r="Q116" s="58">
        <f t="shared" si="25"/>
        <v>21.24</v>
      </c>
      <c r="R116" s="62">
        <v>8</v>
      </c>
      <c r="S116" s="64">
        <v>2</v>
      </c>
      <c r="T116" s="180">
        <f>R116*N116</f>
        <v>48</v>
      </c>
      <c r="U116" s="60">
        <f>O116*R116</f>
        <v>28.8</v>
      </c>
      <c r="V116" s="59">
        <f>P116*R116</f>
        <v>2.88</v>
      </c>
      <c r="W116" s="60">
        <f>AZ116*V116</f>
        <v>169.92</v>
      </c>
      <c r="X116" s="60" t="s">
        <v>560</v>
      </c>
      <c r="Y116" s="179">
        <f>R116/S116*N116*C116+140</f>
        <v>2540</v>
      </c>
      <c r="Z116" s="161">
        <v>208</v>
      </c>
      <c r="AA116" s="64">
        <v>26</v>
      </c>
      <c r="AB116" s="60">
        <f t="shared" si="33"/>
        <v>748.80000000000007</v>
      </c>
      <c r="AC116" s="59">
        <f t="shared" si="34"/>
        <v>74.88</v>
      </c>
      <c r="AD116" s="58">
        <f t="shared" si="35"/>
        <v>4417.92</v>
      </c>
      <c r="AE116" s="475" t="s">
        <v>287</v>
      </c>
      <c r="AF116" s="478">
        <v>36</v>
      </c>
      <c r="AG116" s="177" t="s">
        <v>150</v>
      </c>
      <c r="AH116" s="54">
        <f t="shared" si="27"/>
        <v>1036.8</v>
      </c>
      <c r="AI116" s="53">
        <f t="shared" si="28"/>
        <v>103.67999999999999</v>
      </c>
      <c r="AJ116" s="52">
        <f t="shared" si="29"/>
        <v>6117.12</v>
      </c>
      <c r="AK116" s="51" t="s">
        <v>1131</v>
      </c>
      <c r="AL116" s="50" t="s">
        <v>1134</v>
      </c>
      <c r="AM116" s="49">
        <f t="shared" si="26"/>
        <v>402</v>
      </c>
      <c r="AN116" s="48">
        <f t="shared" si="22"/>
        <v>482.4</v>
      </c>
      <c r="AO116" s="47">
        <f t="shared" si="37"/>
        <v>4020</v>
      </c>
      <c r="AP116" s="46">
        <f t="shared" si="24"/>
        <v>4824</v>
      </c>
      <c r="AZ116" s="71">
        <v>59</v>
      </c>
      <c r="BA116" s="45">
        <v>4020</v>
      </c>
      <c r="BC116" s="464"/>
    </row>
    <row r="117" spans="1:55">
      <c r="A117" s="78" t="s">
        <v>894</v>
      </c>
      <c r="B117" s="77" t="s">
        <v>1107</v>
      </c>
      <c r="C117" s="79">
        <v>100</v>
      </c>
      <c r="D117" s="79">
        <v>1000</v>
      </c>
      <c r="E117" s="79">
        <v>600</v>
      </c>
      <c r="F117" s="77" t="str">
        <f t="shared" si="30"/>
        <v>1000x600x100</v>
      </c>
      <c r="G117" s="163" t="s">
        <v>1133</v>
      </c>
      <c r="H117" s="73" t="s">
        <v>1132</v>
      </c>
      <c r="I117" s="72" t="s">
        <v>117</v>
      </c>
      <c r="J117" s="70"/>
      <c r="K117" s="69" t="s">
        <v>5</v>
      </c>
      <c r="L117" s="69" t="s">
        <v>5</v>
      </c>
      <c r="M117" s="68"/>
      <c r="N117" s="67">
        <v>6</v>
      </c>
      <c r="O117" s="60">
        <f t="shared" si="31"/>
        <v>3.6</v>
      </c>
      <c r="P117" s="59">
        <f t="shared" si="32"/>
        <v>0.36</v>
      </c>
      <c r="Q117" s="58">
        <f t="shared" si="25"/>
        <v>21.24</v>
      </c>
      <c r="R117" s="62">
        <v>16</v>
      </c>
      <c r="S117" s="64">
        <v>4</v>
      </c>
      <c r="T117" s="180">
        <f>R117*N117</f>
        <v>96</v>
      </c>
      <c r="U117" s="60">
        <f>O117*R117</f>
        <v>57.6</v>
      </c>
      <c r="V117" s="59">
        <f>P117*R117</f>
        <v>5.76</v>
      </c>
      <c r="W117" s="60">
        <f>AZ117*V117</f>
        <v>339.84</v>
      </c>
      <c r="X117" s="60" t="s">
        <v>280</v>
      </c>
      <c r="Y117" s="185">
        <f>R117/S117*N117*C117+140</f>
        <v>2540</v>
      </c>
      <c r="Z117" s="161">
        <v>208</v>
      </c>
      <c r="AA117" s="64">
        <v>13</v>
      </c>
      <c r="AB117" s="60">
        <f t="shared" si="33"/>
        <v>748.80000000000007</v>
      </c>
      <c r="AC117" s="59">
        <f t="shared" si="34"/>
        <v>74.88</v>
      </c>
      <c r="AD117" s="58">
        <f t="shared" si="35"/>
        <v>4417.92</v>
      </c>
      <c r="AE117" s="475" t="s">
        <v>287</v>
      </c>
      <c r="AF117" s="478">
        <v>18</v>
      </c>
      <c r="AG117" s="177" t="s">
        <v>150</v>
      </c>
      <c r="AH117" s="54">
        <f t="shared" si="27"/>
        <v>1036.8</v>
      </c>
      <c r="AI117" s="53">
        <f t="shared" si="28"/>
        <v>103.67999999999999</v>
      </c>
      <c r="AJ117" s="52">
        <f t="shared" si="29"/>
        <v>6117.12</v>
      </c>
      <c r="AK117" s="51" t="s">
        <v>1131</v>
      </c>
      <c r="AL117" s="50" t="s">
        <v>1130</v>
      </c>
      <c r="AM117" s="49">
        <f t="shared" si="26"/>
        <v>402</v>
      </c>
      <c r="AN117" s="48">
        <f t="shared" si="22"/>
        <v>482.4</v>
      </c>
      <c r="AO117" s="47">
        <f t="shared" si="37"/>
        <v>4020</v>
      </c>
      <c r="AP117" s="46">
        <f t="shared" si="24"/>
        <v>4824</v>
      </c>
      <c r="AZ117" s="71">
        <v>59</v>
      </c>
      <c r="BA117" s="45">
        <v>4020</v>
      </c>
      <c r="BC117" s="464"/>
    </row>
    <row r="118" spans="1:55">
      <c r="A118" s="78" t="s">
        <v>894</v>
      </c>
      <c r="B118" s="77" t="s">
        <v>1107</v>
      </c>
      <c r="C118" s="76">
        <v>120</v>
      </c>
      <c r="D118" s="79">
        <v>1000</v>
      </c>
      <c r="E118" s="79">
        <v>600</v>
      </c>
      <c r="F118" s="75" t="str">
        <f t="shared" si="30"/>
        <v>1000x600x120</v>
      </c>
      <c r="G118" s="163" t="s">
        <v>1129</v>
      </c>
      <c r="H118" s="73" t="s">
        <v>1128</v>
      </c>
      <c r="I118" s="72" t="s">
        <v>2</v>
      </c>
      <c r="J118" s="70" t="s">
        <v>5</v>
      </c>
      <c r="K118" s="69" t="s">
        <v>5</v>
      </c>
      <c r="L118" s="69" t="s">
        <v>5</v>
      </c>
      <c r="M118" s="68" t="s">
        <v>5</v>
      </c>
      <c r="N118" s="67">
        <v>5</v>
      </c>
      <c r="O118" s="60">
        <f t="shared" si="31"/>
        <v>3</v>
      </c>
      <c r="P118" s="59">
        <f t="shared" si="32"/>
        <v>0.36</v>
      </c>
      <c r="Q118" s="58">
        <f t="shared" si="25"/>
        <v>20.16</v>
      </c>
      <c r="R118" s="168"/>
      <c r="S118" s="64"/>
      <c r="T118" s="167"/>
      <c r="U118" s="165"/>
      <c r="V118" s="166"/>
      <c r="W118" s="165"/>
      <c r="X118" s="165"/>
      <c r="Y118" s="164"/>
      <c r="Z118" s="62">
        <v>208</v>
      </c>
      <c r="AA118" s="61" t="s">
        <v>4</v>
      </c>
      <c r="AB118" s="60">
        <f t="shared" si="33"/>
        <v>624</v>
      </c>
      <c r="AC118" s="59">
        <f t="shared" si="34"/>
        <v>74.88</v>
      </c>
      <c r="AD118" s="58">
        <f t="shared" si="35"/>
        <v>4193.28</v>
      </c>
      <c r="AE118" s="160" t="s">
        <v>143</v>
      </c>
      <c r="AF118" s="56">
        <v>447</v>
      </c>
      <c r="AG118" s="55" t="s">
        <v>2</v>
      </c>
      <c r="AH118" s="54">
        <f t="shared" si="27"/>
        <v>1341</v>
      </c>
      <c r="AI118" s="53">
        <f t="shared" si="28"/>
        <v>160.91999999999999</v>
      </c>
      <c r="AJ118" s="52">
        <f t="shared" si="29"/>
        <v>9011.52</v>
      </c>
      <c r="AK118" s="51" t="s">
        <v>1127</v>
      </c>
      <c r="AL118" s="50"/>
      <c r="AM118" s="49">
        <f t="shared" si="26"/>
        <v>463.2</v>
      </c>
      <c r="AN118" s="48">
        <f t="shared" si="22"/>
        <v>555.84</v>
      </c>
      <c r="AO118" s="47">
        <f t="shared" si="37"/>
        <v>3860</v>
      </c>
      <c r="AP118" s="46">
        <f t="shared" si="24"/>
        <v>4632</v>
      </c>
      <c r="AZ118" s="71">
        <v>56</v>
      </c>
      <c r="BA118" s="45">
        <v>3860</v>
      </c>
      <c r="BC118" s="464"/>
    </row>
    <row r="119" spans="1:55">
      <c r="A119" s="78" t="s">
        <v>894</v>
      </c>
      <c r="B119" s="77" t="s">
        <v>1107</v>
      </c>
      <c r="C119" s="76">
        <v>130</v>
      </c>
      <c r="D119" s="79">
        <v>1000</v>
      </c>
      <c r="E119" s="79">
        <v>600</v>
      </c>
      <c r="F119" s="75" t="str">
        <f t="shared" si="30"/>
        <v>1000x600x130</v>
      </c>
      <c r="G119" s="163" t="s">
        <v>1126</v>
      </c>
      <c r="H119" s="73" t="s">
        <v>1125</v>
      </c>
      <c r="I119" s="72" t="s">
        <v>2</v>
      </c>
      <c r="J119" s="70" t="s">
        <v>5</v>
      </c>
      <c r="K119" s="69" t="s">
        <v>5</v>
      </c>
      <c r="L119" s="69" t="s">
        <v>5</v>
      </c>
      <c r="M119" s="68" t="s">
        <v>5</v>
      </c>
      <c r="N119" s="67">
        <v>4</v>
      </c>
      <c r="O119" s="60">
        <f t="shared" si="31"/>
        <v>2.4</v>
      </c>
      <c r="P119" s="59">
        <f t="shared" si="32"/>
        <v>0.312</v>
      </c>
      <c r="Q119" s="58">
        <f t="shared" si="25"/>
        <v>17.16</v>
      </c>
      <c r="R119" s="168"/>
      <c r="S119" s="64"/>
      <c r="T119" s="167"/>
      <c r="U119" s="165"/>
      <c r="V119" s="166"/>
      <c r="W119" s="165"/>
      <c r="X119" s="165"/>
      <c r="Y119" s="164"/>
      <c r="Z119" s="62">
        <v>260</v>
      </c>
      <c r="AA119" s="61" t="s">
        <v>4</v>
      </c>
      <c r="AB119" s="60">
        <f t="shared" si="33"/>
        <v>624</v>
      </c>
      <c r="AC119" s="59">
        <f t="shared" si="34"/>
        <v>81.12</v>
      </c>
      <c r="AD119" s="58">
        <f t="shared" si="35"/>
        <v>4461.6000000000004</v>
      </c>
      <c r="AE119" s="160" t="s">
        <v>143</v>
      </c>
      <c r="AF119" s="56">
        <v>525</v>
      </c>
      <c r="AG119" s="55" t="s">
        <v>2</v>
      </c>
      <c r="AH119" s="54">
        <f t="shared" si="27"/>
        <v>1260</v>
      </c>
      <c r="AI119" s="53">
        <f t="shared" si="28"/>
        <v>163.80000000000001</v>
      </c>
      <c r="AJ119" s="52">
        <f t="shared" si="29"/>
        <v>9009</v>
      </c>
      <c r="AK119" s="51" t="s">
        <v>1124</v>
      </c>
      <c r="AL119" s="50"/>
      <c r="AM119" s="49">
        <f t="shared" si="26"/>
        <v>491.4</v>
      </c>
      <c r="AN119" s="48">
        <f t="shared" si="22"/>
        <v>589.67999999999995</v>
      </c>
      <c r="AO119" s="47">
        <f t="shared" si="37"/>
        <v>3780</v>
      </c>
      <c r="AP119" s="46">
        <f t="shared" si="24"/>
        <v>4536</v>
      </c>
      <c r="AZ119" s="71">
        <v>55</v>
      </c>
      <c r="BA119" s="45">
        <v>3780</v>
      </c>
      <c r="BC119" s="464"/>
    </row>
    <row r="120" spans="1:55">
      <c r="A120" s="78" t="s">
        <v>894</v>
      </c>
      <c r="B120" s="77" t="s">
        <v>1107</v>
      </c>
      <c r="C120" s="76">
        <v>150</v>
      </c>
      <c r="D120" s="79">
        <v>1000</v>
      </c>
      <c r="E120" s="79">
        <v>600</v>
      </c>
      <c r="F120" s="75" t="str">
        <f t="shared" si="30"/>
        <v>1000x600x150</v>
      </c>
      <c r="G120" s="163" t="s">
        <v>1123</v>
      </c>
      <c r="H120" s="73" t="s">
        <v>1122</v>
      </c>
      <c r="I120" s="72" t="s">
        <v>2</v>
      </c>
      <c r="J120" s="70" t="s">
        <v>5</v>
      </c>
      <c r="K120" s="69" t="s">
        <v>5</v>
      </c>
      <c r="L120" s="69" t="s">
        <v>5</v>
      </c>
      <c r="M120" s="68" t="s">
        <v>5</v>
      </c>
      <c r="N120" s="67">
        <v>4</v>
      </c>
      <c r="O120" s="60">
        <f t="shared" si="31"/>
        <v>2.4</v>
      </c>
      <c r="P120" s="59">
        <f t="shared" si="32"/>
        <v>0.36</v>
      </c>
      <c r="Q120" s="58">
        <f t="shared" si="25"/>
        <v>19.439999999999998</v>
      </c>
      <c r="R120" s="168"/>
      <c r="S120" s="64"/>
      <c r="T120" s="167"/>
      <c r="U120" s="165"/>
      <c r="V120" s="166"/>
      <c r="W120" s="165"/>
      <c r="X120" s="165"/>
      <c r="Y120" s="164"/>
      <c r="Z120" s="62">
        <v>208</v>
      </c>
      <c r="AA120" s="61" t="s">
        <v>4</v>
      </c>
      <c r="AB120" s="60">
        <f t="shared" si="33"/>
        <v>499.2</v>
      </c>
      <c r="AC120" s="59">
        <f t="shared" si="34"/>
        <v>74.88</v>
      </c>
      <c r="AD120" s="58">
        <f t="shared" si="35"/>
        <v>4043.5199999999995</v>
      </c>
      <c r="AE120" s="57" t="s">
        <v>3</v>
      </c>
      <c r="AF120" s="56">
        <v>1</v>
      </c>
      <c r="AG120" s="55" t="s">
        <v>2</v>
      </c>
      <c r="AH120" s="54">
        <f t="shared" si="27"/>
        <v>2.4</v>
      </c>
      <c r="AI120" s="53">
        <f t="shared" si="28"/>
        <v>0.36</v>
      </c>
      <c r="AJ120" s="52">
        <f t="shared" si="29"/>
        <v>19.439999999999998</v>
      </c>
      <c r="AK120" s="51" t="s">
        <v>1115</v>
      </c>
      <c r="AL120" s="50"/>
      <c r="AM120" s="49">
        <f t="shared" si="26"/>
        <v>529.5</v>
      </c>
      <c r="AN120" s="48">
        <f t="shared" si="22"/>
        <v>635.4</v>
      </c>
      <c r="AO120" s="47">
        <f t="shared" si="37"/>
        <v>3530</v>
      </c>
      <c r="AP120" s="46">
        <f t="shared" si="24"/>
        <v>4236</v>
      </c>
      <c r="AZ120" s="71">
        <v>54</v>
      </c>
      <c r="BA120" s="45">
        <v>3530</v>
      </c>
      <c r="BC120" s="464"/>
    </row>
    <row r="121" spans="1:55">
      <c r="A121" s="78" t="s">
        <v>894</v>
      </c>
      <c r="B121" s="77" t="s">
        <v>1107</v>
      </c>
      <c r="C121" s="79">
        <v>150</v>
      </c>
      <c r="D121" s="79">
        <v>1000</v>
      </c>
      <c r="E121" s="79">
        <v>600</v>
      </c>
      <c r="F121" s="77" t="str">
        <f t="shared" si="30"/>
        <v>1000x600x150</v>
      </c>
      <c r="G121" s="163" t="s">
        <v>1121</v>
      </c>
      <c r="H121" s="73" t="s">
        <v>1120</v>
      </c>
      <c r="I121" s="72" t="s">
        <v>117</v>
      </c>
      <c r="J121" s="70" t="s">
        <v>5</v>
      </c>
      <c r="K121" s="69"/>
      <c r="L121" s="69"/>
      <c r="M121" s="68"/>
      <c r="N121" s="67">
        <v>4</v>
      </c>
      <c r="O121" s="60">
        <f t="shared" si="31"/>
        <v>2.4</v>
      </c>
      <c r="P121" s="59">
        <f t="shared" si="32"/>
        <v>0.36</v>
      </c>
      <c r="Q121" s="58">
        <f t="shared" si="25"/>
        <v>19.439999999999998</v>
      </c>
      <c r="R121" s="62">
        <v>8</v>
      </c>
      <c r="S121" s="64">
        <v>2</v>
      </c>
      <c r="T121" s="180">
        <f>R121*N121</f>
        <v>32</v>
      </c>
      <c r="U121" s="60">
        <f>O121*R121</f>
        <v>19.2</v>
      </c>
      <c r="V121" s="59">
        <f>P121*R121</f>
        <v>2.88</v>
      </c>
      <c r="W121" s="60">
        <f>AZ121*V121</f>
        <v>155.51999999999998</v>
      </c>
      <c r="X121" s="60" t="s">
        <v>560</v>
      </c>
      <c r="Y121" s="179">
        <f>R121/S121*N121*C121+140</f>
        <v>2540</v>
      </c>
      <c r="Z121" s="161">
        <v>208</v>
      </c>
      <c r="AA121" s="64">
        <v>26</v>
      </c>
      <c r="AB121" s="60">
        <f t="shared" si="33"/>
        <v>499.2</v>
      </c>
      <c r="AC121" s="59">
        <f t="shared" si="34"/>
        <v>74.88</v>
      </c>
      <c r="AD121" s="58">
        <f t="shared" si="35"/>
        <v>4043.5199999999995</v>
      </c>
      <c r="AE121" s="475" t="s">
        <v>287</v>
      </c>
      <c r="AF121" s="478">
        <v>39</v>
      </c>
      <c r="AG121" s="177" t="s">
        <v>150</v>
      </c>
      <c r="AH121" s="54">
        <f t="shared" si="27"/>
        <v>748.8</v>
      </c>
      <c r="AI121" s="53">
        <f t="shared" si="28"/>
        <v>112.32</v>
      </c>
      <c r="AJ121" s="52">
        <f t="shared" si="29"/>
        <v>6065.2799999999988</v>
      </c>
      <c r="AK121" s="51" t="s">
        <v>1119</v>
      </c>
      <c r="AL121" s="50" t="s">
        <v>1118</v>
      </c>
      <c r="AM121" s="49">
        <f t="shared" si="26"/>
        <v>540</v>
      </c>
      <c r="AN121" s="48">
        <f t="shared" si="22"/>
        <v>648</v>
      </c>
      <c r="AO121" s="47">
        <f t="shared" si="37"/>
        <v>3600</v>
      </c>
      <c r="AP121" s="46">
        <f t="shared" si="24"/>
        <v>4320</v>
      </c>
      <c r="AZ121" s="71">
        <v>54</v>
      </c>
      <c r="BA121" s="45">
        <v>3600</v>
      </c>
      <c r="BC121" s="464"/>
    </row>
    <row r="122" spans="1:55">
      <c r="A122" s="78" t="s">
        <v>894</v>
      </c>
      <c r="B122" s="77" t="s">
        <v>1107</v>
      </c>
      <c r="C122" s="79">
        <v>150</v>
      </c>
      <c r="D122" s="79">
        <v>1000</v>
      </c>
      <c r="E122" s="79">
        <v>600</v>
      </c>
      <c r="F122" s="77" t="str">
        <f t="shared" si="30"/>
        <v>1000x600x150</v>
      </c>
      <c r="G122" s="163" t="s">
        <v>1117</v>
      </c>
      <c r="H122" s="73" t="s">
        <v>1116</v>
      </c>
      <c r="I122" s="72" t="s">
        <v>117</v>
      </c>
      <c r="J122" s="70"/>
      <c r="K122" s="69" t="s">
        <v>5</v>
      </c>
      <c r="L122" s="69" t="s">
        <v>5</v>
      </c>
      <c r="M122" s="68"/>
      <c r="N122" s="67">
        <v>4</v>
      </c>
      <c r="O122" s="60">
        <f t="shared" si="31"/>
        <v>2.4</v>
      </c>
      <c r="P122" s="59">
        <f t="shared" si="32"/>
        <v>0.36</v>
      </c>
      <c r="Q122" s="58">
        <f t="shared" si="25"/>
        <v>19.439999999999998</v>
      </c>
      <c r="R122" s="62">
        <v>16</v>
      </c>
      <c r="S122" s="64">
        <v>4</v>
      </c>
      <c r="T122" s="180">
        <f>R122*N122</f>
        <v>64</v>
      </c>
      <c r="U122" s="60">
        <f>O122*R122</f>
        <v>38.4</v>
      </c>
      <c r="V122" s="59">
        <f>P122*R122</f>
        <v>5.76</v>
      </c>
      <c r="W122" s="60">
        <f>AZ122*V122</f>
        <v>311.03999999999996</v>
      </c>
      <c r="X122" s="60" t="s">
        <v>280</v>
      </c>
      <c r="Y122" s="185">
        <f>R122/S122*N122*C122+140</f>
        <v>2540</v>
      </c>
      <c r="Z122" s="161">
        <v>208</v>
      </c>
      <c r="AA122" s="64">
        <v>13</v>
      </c>
      <c r="AB122" s="60">
        <f t="shared" si="33"/>
        <v>499.2</v>
      </c>
      <c r="AC122" s="59">
        <f t="shared" si="34"/>
        <v>74.88</v>
      </c>
      <c r="AD122" s="58">
        <f t="shared" si="35"/>
        <v>4043.5199999999995</v>
      </c>
      <c r="AE122" s="475" t="s">
        <v>287</v>
      </c>
      <c r="AF122" s="478">
        <v>20</v>
      </c>
      <c r="AG122" s="177" t="s">
        <v>150</v>
      </c>
      <c r="AH122" s="54">
        <f t="shared" si="27"/>
        <v>768</v>
      </c>
      <c r="AI122" s="53">
        <f t="shared" si="28"/>
        <v>115.19999999999999</v>
      </c>
      <c r="AJ122" s="52">
        <f t="shared" si="29"/>
        <v>6220.7999999999993</v>
      </c>
      <c r="AK122" s="51" t="s">
        <v>1115</v>
      </c>
      <c r="AL122" s="50" t="s">
        <v>1114</v>
      </c>
      <c r="AM122" s="49">
        <f t="shared" si="26"/>
        <v>540</v>
      </c>
      <c r="AN122" s="48">
        <f t="shared" si="22"/>
        <v>648</v>
      </c>
      <c r="AO122" s="47">
        <f t="shared" si="37"/>
        <v>3600</v>
      </c>
      <c r="AP122" s="46">
        <f t="shared" si="24"/>
        <v>4320</v>
      </c>
      <c r="AZ122" s="71">
        <v>54</v>
      </c>
      <c r="BA122" s="45">
        <v>3600</v>
      </c>
      <c r="BC122" s="464"/>
    </row>
    <row r="123" spans="1:55">
      <c r="A123" s="78" t="s">
        <v>894</v>
      </c>
      <c r="B123" s="77" t="s">
        <v>1107</v>
      </c>
      <c r="C123" s="76">
        <v>160</v>
      </c>
      <c r="D123" s="79">
        <v>1000</v>
      </c>
      <c r="E123" s="79">
        <v>600</v>
      </c>
      <c r="F123" s="75" t="str">
        <f t="shared" si="30"/>
        <v>1000x600x160</v>
      </c>
      <c r="G123" s="163" t="s">
        <v>1113</v>
      </c>
      <c r="H123" s="73" t="s">
        <v>1112</v>
      </c>
      <c r="I123" s="72" t="s">
        <v>2</v>
      </c>
      <c r="J123" s="70" t="s">
        <v>5</v>
      </c>
      <c r="K123" s="69" t="s">
        <v>5</v>
      </c>
      <c r="L123" s="69" t="s">
        <v>5</v>
      </c>
      <c r="M123" s="68" t="s">
        <v>5</v>
      </c>
      <c r="N123" s="67">
        <v>3</v>
      </c>
      <c r="O123" s="60">
        <f t="shared" si="31"/>
        <v>1.8</v>
      </c>
      <c r="P123" s="59">
        <f t="shared" si="32"/>
        <v>0.28799999999999998</v>
      </c>
      <c r="Q123" s="58">
        <f t="shared" si="25"/>
        <v>15.263999999999999</v>
      </c>
      <c r="R123" s="168"/>
      <c r="S123" s="64"/>
      <c r="T123" s="167"/>
      <c r="U123" s="165"/>
      <c r="V123" s="166"/>
      <c r="W123" s="165"/>
      <c r="X123" s="165"/>
      <c r="Y123" s="164"/>
      <c r="Z123" s="62">
        <v>286</v>
      </c>
      <c r="AA123" s="61" t="s">
        <v>4</v>
      </c>
      <c r="AB123" s="60">
        <f t="shared" si="33"/>
        <v>514.80000000000007</v>
      </c>
      <c r="AC123" s="59">
        <f t="shared" si="34"/>
        <v>82.367999999999995</v>
      </c>
      <c r="AD123" s="58">
        <f t="shared" si="35"/>
        <v>4365.5039999999999</v>
      </c>
      <c r="AE123" s="160" t="s">
        <v>143</v>
      </c>
      <c r="AF123" s="56">
        <v>590</v>
      </c>
      <c r="AG123" s="55" t="s">
        <v>2</v>
      </c>
      <c r="AH123" s="54">
        <f t="shared" si="27"/>
        <v>1062</v>
      </c>
      <c r="AI123" s="53">
        <f t="shared" si="28"/>
        <v>169.92</v>
      </c>
      <c r="AJ123" s="52">
        <f t="shared" si="29"/>
        <v>9005.76</v>
      </c>
      <c r="AK123" s="51" t="s">
        <v>1111</v>
      </c>
      <c r="AL123" s="50"/>
      <c r="AM123" s="49">
        <f t="shared" si="26"/>
        <v>572.79999999999995</v>
      </c>
      <c r="AN123" s="48">
        <f t="shared" si="22"/>
        <v>687.36</v>
      </c>
      <c r="AO123" s="47">
        <f t="shared" si="37"/>
        <v>3580</v>
      </c>
      <c r="AP123" s="46">
        <f t="shared" si="24"/>
        <v>4296</v>
      </c>
      <c r="AZ123" s="71">
        <v>53</v>
      </c>
      <c r="BA123" s="45">
        <v>3580</v>
      </c>
      <c r="BC123" s="464"/>
    </row>
    <row r="124" spans="1:55">
      <c r="A124" s="78" t="s">
        <v>894</v>
      </c>
      <c r="B124" s="77" t="s">
        <v>1107</v>
      </c>
      <c r="C124" s="76">
        <v>180</v>
      </c>
      <c r="D124" s="79">
        <v>1000</v>
      </c>
      <c r="E124" s="79">
        <v>600</v>
      </c>
      <c r="F124" s="75" t="str">
        <f t="shared" si="30"/>
        <v>1000x600x180</v>
      </c>
      <c r="G124" s="163" t="s">
        <v>1110</v>
      </c>
      <c r="H124" s="73" t="s">
        <v>1109</v>
      </c>
      <c r="I124" s="72" t="s">
        <v>2</v>
      </c>
      <c r="J124" s="70" t="s">
        <v>5</v>
      </c>
      <c r="K124" s="69" t="s">
        <v>5</v>
      </c>
      <c r="L124" s="69" t="s">
        <v>5</v>
      </c>
      <c r="M124" s="68" t="s">
        <v>5</v>
      </c>
      <c r="N124" s="67">
        <v>3</v>
      </c>
      <c r="O124" s="60">
        <f t="shared" si="31"/>
        <v>1.8</v>
      </c>
      <c r="P124" s="59">
        <f t="shared" si="32"/>
        <v>0.32400000000000001</v>
      </c>
      <c r="Q124" s="58">
        <f t="shared" si="25"/>
        <v>17.172000000000001</v>
      </c>
      <c r="R124" s="168"/>
      <c r="S124" s="64"/>
      <c r="T124" s="167"/>
      <c r="U124" s="165"/>
      <c r="V124" s="166"/>
      <c r="W124" s="165"/>
      <c r="X124" s="165"/>
      <c r="Y124" s="164"/>
      <c r="Z124" s="62">
        <v>208</v>
      </c>
      <c r="AA124" s="61" t="s">
        <v>4</v>
      </c>
      <c r="AB124" s="60">
        <f t="shared" si="33"/>
        <v>374.40000000000003</v>
      </c>
      <c r="AC124" s="59">
        <f t="shared" si="34"/>
        <v>67.391999999999996</v>
      </c>
      <c r="AD124" s="58">
        <f t="shared" si="35"/>
        <v>3571.7760000000003</v>
      </c>
      <c r="AE124" s="160" t="s">
        <v>143</v>
      </c>
      <c r="AF124" s="56">
        <v>525</v>
      </c>
      <c r="AG124" s="55" t="s">
        <v>2</v>
      </c>
      <c r="AH124" s="54">
        <f t="shared" si="27"/>
        <v>945</v>
      </c>
      <c r="AI124" s="53">
        <f t="shared" si="28"/>
        <v>170.1</v>
      </c>
      <c r="AJ124" s="52">
        <f t="shared" si="29"/>
        <v>9015.3000000000011</v>
      </c>
      <c r="AK124" s="51" t="s">
        <v>1108</v>
      </c>
      <c r="AL124" s="50"/>
      <c r="AM124" s="49">
        <f t="shared" si="26"/>
        <v>630</v>
      </c>
      <c r="AN124" s="48">
        <f t="shared" si="22"/>
        <v>756</v>
      </c>
      <c r="AO124" s="47">
        <f t="shared" si="37"/>
        <v>3500</v>
      </c>
      <c r="AP124" s="46">
        <f t="shared" si="24"/>
        <v>4200</v>
      </c>
      <c r="AZ124" s="71">
        <v>53</v>
      </c>
      <c r="BA124" s="45">
        <v>3500</v>
      </c>
      <c r="BC124" s="464"/>
    </row>
    <row r="125" spans="1:55">
      <c r="A125" s="78" t="s">
        <v>894</v>
      </c>
      <c r="B125" s="77" t="s">
        <v>1107</v>
      </c>
      <c r="C125" s="76">
        <v>200</v>
      </c>
      <c r="D125" s="79">
        <v>1000</v>
      </c>
      <c r="E125" s="79">
        <v>600</v>
      </c>
      <c r="F125" s="75" t="str">
        <f t="shared" si="30"/>
        <v>1000x600x200</v>
      </c>
      <c r="G125" s="163" t="s">
        <v>1106</v>
      </c>
      <c r="H125" s="73" t="s">
        <v>1105</v>
      </c>
      <c r="I125" s="72" t="s">
        <v>2</v>
      </c>
      <c r="J125" s="70" t="s">
        <v>5</v>
      </c>
      <c r="K125" s="69" t="s">
        <v>5</v>
      </c>
      <c r="L125" s="69" t="s">
        <v>5</v>
      </c>
      <c r="M125" s="68" t="s">
        <v>5</v>
      </c>
      <c r="N125" s="67">
        <v>3</v>
      </c>
      <c r="O125" s="60">
        <f t="shared" si="31"/>
        <v>1.8</v>
      </c>
      <c r="P125" s="59">
        <f t="shared" si="32"/>
        <v>0.36</v>
      </c>
      <c r="Q125" s="58">
        <f t="shared" si="25"/>
        <v>18.72</v>
      </c>
      <c r="R125" s="168"/>
      <c r="S125" s="64"/>
      <c r="T125" s="167"/>
      <c r="U125" s="165"/>
      <c r="V125" s="166"/>
      <c r="W125" s="165"/>
      <c r="X125" s="165"/>
      <c r="Y125" s="164"/>
      <c r="Z125" s="62">
        <v>208</v>
      </c>
      <c r="AA125" s="61" t="s">
        <v>4</v>
      </c>
      <c r="AB125" s="60">
        <f t="shared" si="33"/>
        <v>374.40000000000003</v>
      </c>
      <c r="AC125" s="59">
        <f t="shared" si="34"/>
        <v>74.88</v>
      </c>
      <c r="AD125" s="58">
        <f t="shared" si="35"/>
        <v>3893.7599999999998</v>
      </c>
      <c r="AE125" s="160" t="s">
        <v>143</v>
      </c>
      <c r="AF125" s="56">
        <v>481</v>
      </c>
      <c r="AG125" s="55" t="s">
        <v>2</v>
      </c>
      <c r="AH125" s="54">
        <f t="shared" si="27"/>
        <v>865.80000000000007</v>
      </c>
      <c r="AI125" s="53">
        <f t="shared" si="28"/>
        <v>173.16</v>
      </c>
      <c r="AJ125" s="52">
        <f t="shared" si="29"/>
        <v>9004.32</v>
      </c>
      <c r="AK125" s="51" t="s">
        <v>1104</v>
      </c>
      <c r="AL125" s="50"/>
      <c r="AM125" s="49">
        <f t="shared" si="26"/>
        <v>684</v>
      </c>
      <c r="AN125" s="48">
        <f t="shared" si="22"/>
        <v>820.8</v>
      </c>
      <c r="AO125" s="47">
        <f t="shared" si="37"/>
        <v>3420</v>
      </c>
      <c r="AP125" s="46">
        <f t="shared" si="24"/>
        <v>4104</v>
      </c>
      <c r="AZ125" s="71">
        <v>52</v>
      </c>
      <c r="BA125" s="45">
        <v>3420</v>
      </c>
      <c r="BC125" s="464"/>
    </row>
    <row r="126" spans="1:55">
      <c r="A126" s="78" t="s">
        <v>894</v>
      </c>
      <c r="B126" s="75" t="s">
        <v>1072</v>
      </c>
      <c r="C126" s="76">
        <v>100</v>
      </c>
      <c r="D126" s="76">
        <v>1000</v>
      </c>
      <c r="E126" s="76">
        <v>600</v>
      </c>
      <c r="F126" s="75" t="str">
        <f t="shared" si="30"/>
        <v>1000x600x100</v>
      </c>
      <c r="G126" s="163" t="s">
        <v>1103</v>
      </c>
      <c r="H126" s="73" t="s">
        <v>1102</v>
      </c>
      <c r="I126" s="72" t="s">
        <v>2</v>
      </c>
      <c r="J126" s="70" t="s">
        <v>5</v>
      </c>
      <c r="K126" s="69" t="s">
        <v>5</v>
      </c>
      <c r="L126" s="69"/>
      <c r="M126" s="68" t="s">
        <v>5</v>
      </c>
      <c r="N126" s="67">
        <v>6</v>
      </c>
      <c r="O126" s="60">
        <f t="shared" si="31"/>
        <v>3.6</v>
      </c>
      <c r="P126" s="59">
        <f t="shared" si="32"/>
        <v>0.36</v>
      </c>
      <c r="Q126" s="58">
        <f t="shared" si="25"/>
        <v>18</v>
      </c>
      <c r="R126" s="168"/>
      <c r="S126" s="64"/>
      <c r="T126" s="167"/>
      <c r="U126" s="165"/>
      <c r="V126" s="166"/>
      <c r="W126" s="165"/>
      <c r="X126" s="165"/>
      <c r="Y126" s="164"/>
      <c r="Z126" s="62">
        <v>208</v>
      </c>
      <c r="AA126" s="61" t="s">
        <v>4</v>
      </c>
      <c r="AB126" s="60">
        <f t="shared" si="33"/>
        <v>748.80000000000007</v>
      </c>
      <c r="AC126" s="59">
        <f t="shared" si="34"/>
        <v>74.88</v>
      </c>
      <c r="AD126" s="58">
        <f t="shared" si="35"/>
        <v>3744</v>
      </c>
      <c r="AE126" s="178" t="s">
        <v>287</v>
      </c>
      <c r="AF126" s="56">
        <v>334</v>
      </c>
      <c r="AG126" s="55" t="s">
        <v>2</v>
      </c>
      <c r="AH126" s="54">
        <f t="shared" si="27"/>
        <v>1202.4000000000001</v>
      </c>
      <c r="AI126" s="53">
        <f t="shared" si="28"/>
        <v>120.24</v>
      </c>
      <c r="AJ126" s="52">
        <f t="shared" si="29"/>
        <v>6012</v>
      </c>
      <c r="AK126" s="51" t="s">
        <v>1094</v>
      </c>
      <c r="AL126" s="50"/>
      <c r="AM126" s="49">
        <f t="shared" si="26"/>
        <v>366</v>
      </c>
      <c r="AN126" s="48">
        <f t="shared" si="22"/>
        <v>439.2</v>
      </c>
      <c r="AO126" s="47">
        <f t="shared" si="37"/>
        <v>3660</v>
      </c>
      <c r="AP126" s="46">
        <f t="shared" si="24"/>
        <v>4392</v>
      </c>
      <c r="AZ126" s="71">
        <v>50</v>
      </c>
      <c r="BA126" s="45">
        <v>3660</v>
      </c>
      <c r="BC126" s="464"/>
    </row>
    <row r="127" spans="1:55">
      <c r="A127" s="78" t="s">
        <v>894</v>
      </c>
      <c r="B127" s="77" t="s">
        <v>1072</v>
      </c>
      <c r="C127" s="79">
        <v>100</v>
      </c>
      <c r="D127" s="79">
        <v>1000</v>
      </c>
      <c r="E127" s="79">
        <v>600</v>
      </c>
      <c r="F127" s="77" t="str">
        <f t="shared" si="30"/>
        <v>1000x600x100</v>
      </c>
      <c r="G127" s="163" t="s">
        <v>1101</v>
      </c>
      <c r="H127" s="73" t="s">
        <v>1100</v>
      </c>
      <c r="I127" s="72" t="s">
        <v>2</v>
      </c>
      <c r="J127" s="70"/>
      <c r="K127" s="69"/>
      <c r="L127" s="69" t="s">
        <v>5</v>
      </c>
      <c r="M127" s="68"/>
      <c r="N127" s="67">
        <v>6</v>
      </c>
      <c r="O127" s="60">
        <f t="shared" si="31"/>
        <v>3.6</v>
      </c>
      <c r="P127" s="59">
        <f t="shared" si="32"/>
        <v>0.36</v>
      </c>
      <c r="Q127" s="58">
        <f t="shared" si="25"/>
        <v>16.919999999999998</v>
      </c>
      <c r="R127" s="168"/>
      <c r="S127" s="64"/>
      <c r="T127" s="167"/>
      <c r="U127" s="165"/>
      <c r="V127" s="166"/>
      <c r="W127" s="165"/>
      <c r="X127" s="165"/>
      <c r="Y127" s="164"/>
      <c r="Z127" s="62">
        <v>208</v>
      </c>
      <c r="AA127" s="61" t="s">
        <v>4</v>
      </c>
      <c r="AB127" s="60">
        <f t="shared" si="33"/>
        <v>748.80000000000007</v>
      </c>
      <c r="AC127" s="59">
        <f t="shared" si="34"/>
        <v>74.88</v>
      </c>
      <c r="AD127" s="58">
        <f t="shared" si="35"/>
        <v>3519.3599999999997</v>
      </c>
      <c r="AE127" s="178" t="s">
        <v>287</v>
      </c>
      <c r="AF127" s="56">
        <v>355</v>
      </c>
      <c r="AG127" s="55" t="s">
        <v>2</v>
      </c>
      <c r="AH127" s="54">
        <f t="shared" si="27"/>
        <v>1278</v>
      </c>
      <c r="AI127" s="53">
        <f t="shared" si="28"/>
        <v>127.8</v>
      </c>
      <c r="AJ127" s="52">
        <f t="shared" si="29"/>
        <v>6006.5999999999995</v>
      </c>
      <c r="AK127" s="51" t="s">
        <v>1094</v>
      </c>
      <c r="AL127" s="50"/>
      <c r="AM127" s="49">
        <f t="shared" si="26"/>
        <v>366</v>
      </c>
      <c r="AN127" s="48">
        <f t="shared" si="22"/>
        <v>439.2</v>
      </c>
      <c r="AO127" s="47">
        <f t="shared" si="37"/>
        <v>3660</v>
      </c>
      <c r="AP127" s="46">
        <f t="shared" si="24"/>
        <v>4392</v>
      </c>
      <c r="AZ127" s="71">
        <v>47</v>
      </c>
      <c r="BA127" s="45">
        <v>3660</v>
      </c>
      <c r="BC127" s="464"/>
    </row>
    <row r="128" spans="1:55">
      <c r="A128" s="78" t="s">
        <v>894</v>
      </c>
      <c r="B128" s="77" t="s">
        <v>1072</v>
      </c>
      <c r="C128" s="79">
        <v>100</v>
      </c>
      <c r="D128" s="79">
        <v>1000</v>
      </c>
      <c r="E128" s="79">
        <v>600</v>
      </c>
      <c r="F128" s="77" t="str">
        <f t="shared" si="30"/>
        <v>1000x600x100</v>
      </c>
      <c r="G128" s="163" t="s">
        <v>1099</v>
      </c>
      <c r="H128" s="73" t="s">
        <v>1098</v>
      </c>
      <c r="I128" s="72" t="s">
        <v>117</v>
      </c>
      <c r="J128" s="70" t="s">
        <v>5</v>
      </c>
      <c r="K128" s="69"/>
      <c r="L128" s="69"/>
      <c r="M128" s="68"/>
      <c r="N128" s="67">
        <v>6</v>
      </c>
      <c r="O128" s="60">
        <f t="shared" si="31"/>
        <v>3.6</v>
      </c>
      <c r="P128" s="59">
        <f t="shared" si="32"/>
        <v>0.36</v>
      </c>
      <c r="Q128" s="58">
        <f t="shared" si="25"/>
        <v>18</v>
      </c>
      <c r="R128" s="62">
        <v>8</v>
      </c>
      <c r="S128" s="64">
        <v>2</v>
      </c>
      <c r="T128" s="180">
        <f>R128*N128</f>
        <v>48</v>
      </c>
      <c r="U128" s="60">
        <f>O128*R128</f>
        <v>28.8</v>
      </c>
      <c r="V128" s="59">
        <f>P128*R128</f>
        <v>2.88</v>
      </c>
      <c r="W128" s="60">
        <f>AZ128*V128</f>
        <v>144</v>
      </c>
      <c r="X128" s="60" t="s">
        <v>560</v>
      </c>
      <c r="Y128" s="179">
        <f>R128/S128*N128*C128+140</f>
        <v>2540</v>
      </c>
      <c r="Z128" s="161">
        <v>208</v>
      </c>
      <c r="AA128" s="64">
        <v>26</v>
      </c>
      <c r="AB128" s="60">
        <f t="shared" si="33"/>
        <v>748.80000000000007</v>
      </c>
      <c r="AC128" s="59">
        <f t="shared" si="34"/>
        <v>74.88</v>
      </c>
      <c r="AD128" s="58">
        <f t="shared" si="35"/>
        <v>3744</v>
      </c>
      <c r="AE128" s="178" t="s">
        <v>287</v>
      </c>
      <c r="AF128" s="56">
        <v>42</v>
      </c>
      <c r="AG128" s="177" t="s">
        <v>150</v>
      </c>
      <c r="AH128" s="54">
        <f t="shared" si="27"/>
        <v>1209.6000000000001</v>
      </c>
      <c r="AI128" s="53">
        <f t="shared" si="28"/>
        <v>120.96</v>
      </c>
      <c r="AJ128" s="52">
        <f t="shared" si="29"/>
        <v>6048</v>
      </c>
      <c r="AK128" s="51" t="s">
        <v>1094</v>
      </c>
      <c r="AL128" s="50" t="s">
        <v>1097</v>
      </c>
      <c r="AM128" s="49">
        <f t="shared" si="26"/>
        <v>366</v>
      </c>
      <c r="AN128" s="48">
        <f t="shared" si="22"/>
        <v>439.2</v>
      </c>
      <c r="AO128" s="47">
        <f t="shared" si="37"/>
        <v>3660</v>
      </c>
      <c r="AP128" s="46">
        <f t="shared" si="24"/>
        <v>4392</v>
      </c>
      <c r="AZ128" s="71">
        <v>50</v>
      </c>
      <c r="BA128" s="45">
        <v>3660</v>
      </c>
      <c r="BC128" s="464"/>
    </row>
    <row r="129" spans="1:55">
      <c r="A129" s="78" t="s">
        <v>894</v>
      </c>
      <c r="B129" s="77" t="s">
        <v>1072</v>
      </c>
      <c r="C129" s="79">
        <v>100</v>
      </c>
      <c r="D129" s="79">
        <v>1000</v>
      </c>
      <c r="E129" s="79">
        <v>600</v>
      </c>
      <c r="F129" s="77" t="str">
        <f t="shared" si="30"/>
        <v>1000x600x100</v>
      </c>
      <c r="G129" s="163" t="s">
        <v>1096</v>
      </c>
      <c r="H129" s="73" t="s">
        <v>1095</v>
      </c>
      <c r="I129" s="72" t="s">
        <v>117</v>
      </c>
      <c r="J129" s="70"/>
      <c r="K129" s="69" t="s">
        <v>5</v>
      </c>
      <c r="L129" s="69"/>
      <c r="M129" s="68"/>
      <c r="N129" s="67">
        <v>6</v>
      </c>
      <c r="O129" s="60">
        <f t="shared" si="31"/>
        <v>3.6</v>
      </c>
      <c r="P129" s="59">
        <f t="shared" si="32"/>
        <v>0.36</v>
      </c>
      <c r="Q129" s="58">
        <f t="shared" si="25"/>
        <v>18</v>
      </c>
      <c r="R129" s="62">
        <v>16</v>
      </c>
      <c r="S129" s="64">
        <v>4</v>
      </c>
      <c r="T129" s="180">
        <f>R129*N129</f>
        <v>96</v>
      </c>
      <c r="U129" s="60">
        <f>O129*R129</f>
        <v>57.6</v>
      </c>
      <c r="V129" s="59">
        <f>P129*R129</f>
        <v>5.76</v>
      </c>
      <c r="W129" s="60">
        <f>AZ129*V129</f>
        <v>288</v>
      </c>
      <c r="X129" s="60" t="s">
        <v>280</v>
      </c>
      <c r="Y129" s="185">
        <f>R129/S129*N129*C129+140</f>
        <v>2540</v>
      </c>
      <c r="Z129" s="161">
        <v>208</v>
      </c>
      <c r="AA129" s="64">
        <v>13</v>
      </c>
      <c r="AB129" s="60">
        <f t="shared" si="33"/>
        <v>748.80000000000007</v>
      </c>
      <c r="AC129" s="59">
        <f t="shared" si="34"/>
        <v>74.88</v>
      </c>
      <c r="AD129" s="58">
        <f t="shared" si="35"/>
        <v>3744</v>
      </c>
      <c r="AE129" s="178" t="s">
        <v>287</v>
      </c>
      <c r="AF129" s="56">
        <v>21</v>
      </c>
      <c r="AG129" s="177" t="s">
        <v>150</v>
      </c>
      <c r="AH129" s="54">
        <f t="shared" si="27"/>
        <v>1209.6000000000001</v>
      </c>
      <c r="AI129" s="53">
        <f t="shared" si="28"/>
        <v>120.96</v>
      </c>
      <c r="AJ129" s="52">
        <f t="shared" si="29"/>
        <v>6048</v>
      </c>
      <c r="AK129" s="51" t="s">
        <v>1094</v>
      </c>
      <c r="AL129" s="50" t="s">
        <v>1093</v>
      </c>
      <c r="AM129" s="49">
        <f t="shared" si="26"/>
        <v>366</v>
      </c>
      <c r="AN129" s="48">
        <f t="shared" si="22"/>
        <v>439.2</v>
      </c>
      <c r="AO129" s="47">
        <f t="shared" si="37"/>
        <v>3660</v>
      </c>
      <c r="AP129" s="46">
        <f t="shared" si="24"/>
        <v>4392</v>
      </c>
      <c r="AZ129" s="71">
        <v>50</v>
      </c>
      <c r="BA129" s="45">
        <v>3660</v>
      </c>
      <c r="BC129" s="464"/>
    </row>
    <row r="130" spans="1:55">
      <c r="A130" s="78" t="s">
        <v>894</v>
      </c>
      <c r="B130" s="77" t="s">
        <v>1072</v>
      </c>
      <c r="C130" s="76">
        <v>120</v>
      </c>
      <c r="D130" s="79">
        <v>1000</v>
      </c>
      <c r="E130" s="79">
        <v>600</v>
      </c>
      <c r="F130" s="75" t="str">
        <f t="shared" si="30"/>
        <v>1000x600x120</v>
      </c>
      <c r="G130" s="163" t="s">
        <v>1092</v>
      </c>
      <c r="H130" s="73" t="s">
        <v>1091</v>
      </c>
      <c r="I130" s="72" t="s">
        <v>2</v>
      </c>
      <c r="J130" s="70" t="s">
        <v>5</v>
      </c>
      <c r="K130" s="69" t="s">
        <v>5</v>
      </c>
      <c r="L130" s="69" t="s">
        <v>5</v>
      </c>
      <c r="M130" s="68" t="s">
        <v>5</v>
      </c>
      <c r="N130" s="67">
        <v>5</v>
      </c>
      <c r="O130" s="60">
        <f t="shared" si="31"/>
        <v>3</v>
      </c>
      <c r="P130" s="59">
        <f t="shared" si="32"/>
        <v>0.36</v>
      </c>
      <c r="Q130" s="58">
        <f t="shared" si="25"/>
        <v>17.28</v>
      </c>
      <c r="R130" s="168"/>
      <c r="S130" s="64"/>
      <c r="T130" s="167"/>
      <c r="U130" s="165"/>
      <c r="V130" s="166"/>
      <c r="W130" s="165"/>
      <c r="X130" s="165"/>
      <c r="Y130" s="164"/>
      <c r="Z130" s="62">
        <v>208</v>
      </c>
      <c r="AA130" s="61" t="s">
        <v>4</v>
      </c>
      <c r="AB130" s="60">
        <f t="shared" si="33"/>
        <v>624</v>
      </c>
      <c r="AC130" s="59">
        <f t="shared" si="34"/>
        <v>74.88</v>
      </c>
      <c r="AD130" s="58">
        <f t="shared" si="35"/>
        <v>3594.2400000000002</v>
      </c>
      <c r="AE130" s="160" t="s">
        <v>143</v>
      </c>
      <c r="AF130" s="56">
        <v>521</v>
      </c>
      <c r="AG130" s="55" t="s">
        <v>2</v>
      </c>
      <c r="AH130" s="54">
        <f t="shared" si="27"/>
        <v>1563</v>
      </c>
      <c r="AI130" s="53">
        <f t="shared" si="28"/>
        <v>187.56</v>
      </c>
      <c r="AJ130" s="52">
        <f t="shared" si="29"/>
        <v>9002.880000000001</v>
      </c>
      <c r="AK130" s="51" t="s">
        <v>1090</v>
      </c>
      <c r="AL130" s="50"/>
      <c r="AM130" s="49">
        <f t="shared" si="26"/>
        <v>420</v>
      </c>
      <c r="AN130" s="48">
        <f t="shared" si="22"/>
        <v>504</v>
      </c>
      <c r="AO130" s="47">
        <f t="shared" si="37"/>
        <v>3500</v>
      </c>
      <c r="AP130" s="46">
        <f t="shared" si="24"/>
        <v>4200</v>
      </c>
      <c r="AZ130" s="71">
        <v>48</v>
      </c>
      <c r="BA130" s="45">
        <v>3500</v>
      </c>
      <c r="BC130" s="464"/>
    </row>
    <row r="131" spans="1:55">
      <c r="A131" s="78" t="s">
        <v>894</v>
      </c>
      <c r="B131" s="77" t="s">
        <v>1072</v>
      </c>
      <c r="C131" s="79">
        <v>130</v>
      </c>
      <c r="D131" s="79">
        <v>1000</v>
      </c>
      <c r="E131" s="79">
        <v>600</v>
      </c>
      <c r="F131" s="77" t="str">
        <f t="shared" si="30"/>
        <v>1000x600x130</v>
      </c>
      <c r="G131" s="163" t="s">
        <v>1089</v>
      </c>
      <c r="H131" s="73" t="s">
        <v>2087</v>
      </c>
      <c r="I131" s="72" t="s">
        <v>2</v>
      </c>
      <c r="J131" s="70" t="s">
        <v>5</v>
      </c>
      <c r="K131" s="69" t="s">
        <v>5</v>
      </c>
      <c r="L131" s="69" t="s">
        <v>5</v>
      </c>
      <c r="M131" s="68" t="s">
        <v>5</v>
      </c>
      <c r="N131" s="67">
        <v>4</v>
      </c>
      <c r="O131" s="60">
        <f t="shared" si="31"/>
        <v>2.4</v>
      </c>
      <c r="P131" s="59">
        <f t="shared" si="32"/>
        <v>0.312</v>
      </c>
      <c r="Q131" s="58">
        <f t="shared" si="25"/>
        <v>14.664</v>
      </c>
      <c r="R131" s="168"/>
      <c r="S131" s="64"/>
      <c r="T131" s="167"/>
      <c r="U131" s="165"/>
      <c r="V131" s="166"/>
      <c r="W131" s="165"/>
      <c r="X131" s="165"/>
      <c r="Y131" s="164"/>
      <c r="Z131" s="62">
        <v>260</v>
      </c>
      <c r="AA131" s="61" t="s">
        <v>4</v>
      </c>
      <c r="AB131" s="60">
        <f t="shared" si="33"/>
        <v>624</v>
      </c>
      <c r="AC131" s="59">
        <f t="shared" si="34"/>
        <v>81.12</v>
      </c>
      <c r="AD131" s="58">
        <f t="shared" si="35"/>
        <v>3812.64</v>
      </c>
      <c r="AE131" s="160" t="s">
        <v>143</v>
      </c>
      <c r="AF131" s="56">
        <v>614</v>
      </c>
      <c r="AG131" s="55" t="s">
        <v>2</v>
      </c>
      <c r="AH131" s="54">
        <f t="shared" si="27"/>
        <v>1473.6</v>
      </c>
      <c r="AI131" s="53">
        <f t="shared" si="28"/>
        <v>191.56800000000001</v>
      </c>
      <c r="AJ131" s="52">
        <f t="shared" si="29"/>
        <v>9003.6959999999999</v>
      </c>
      <c r="AK131" s="51" t="s">
        <v>1088</v>
      </c>
      <c r="AL131" s="50"/>
      <c r="AM131" s="49">
        <f t="shared" si="26"/>
        <v>444.6</v>
      </c>
      <c r="AN131" s="48">
        <f t="shared" si="22"/>
        <v>533.52</v>
      </c>
      <c r="AO131" s="47">
        <f t="shared" si="37"/>
        <v>3420</v>
      </c>
      <c r="AP131" s="46">
        <f t="shared" si="24"/>
        <v>4104</v>
      </c>
      <c r="AZ131" s="71">
        <v>47</v>
      </c>
      <c r="BA131" s="45">
        <v>3420</v>
      </c>
      <c r="BC131" s="464"/>
    </row>
    <row r="132" spans="1:55">
      <c r="A132" s="78" t="s">
        <v>894</v>
      </c>
      <c r="B132" s="77" t="s">
        <v>1072</v>
      </c>
      <c r="C132" s="76">
        <v>150</v>
      </c>
      <c r="D132" s="79">
        <v>1000</v>
      </c>
      <c r="E132" s="79">
        <v>600</v>
      </c>
      <c r="F132" s="75" t="str">
        <f t="shared" si="30"/>
        <v>1000x600x150</v>
      </c>
      <c r="G132" s="163" t="s">
        <v>1087</v>
      </c>
      <c r="H132" s="73" t="s">
        <v>1086</v>
      </c>
      <c r="I132" s="72" t="s">
        <v>2</v>
      </c>
      <c r="J132" s="70" t="s">
        <v>5</v>
      </c>
      <c r="K132" s="69" t="s">
        <v>5</v>
      </c>
      <c r="L132" s="69" t="s">
        <v>5</v>
      </c>
      <c r="M132" s="68" t="s">
        <v>5</v>
      </c>
      <c r="N132" s="67">
        <v>4</v>
      </c>
      <c r="O132" s="60">
        <f t="shared" si="31"/>
        <v>2.4</v>
      </c>
      <c r="P132" s="59">
        <f t="shared" si="32"/>
        <v>0.36</v>
      </c>
      <c r="Q132" s="58">
        <f t="shared" si="25"/>
        <v>16.559999999999999</v>
      </c>
      <c r="R132" s="168"/>
      <c r="S132" s="64"/>
      <c r="T132" s="167"/>
      <c r="U132" s="165"/>
      <c r="V132" s="166"/>
      <c r="W132" s="165"/>
      <c r="X132" s="165"/>
      <c r="Y132" s="164"/>
      <c r="Z132" s="62">
        <v>208</v>
      </c>
      <c r="AA132" s="61" t="s">
        <v>4</v>
      </c>
      <c r="AB132" s="60">
        <f t="shared" si="33"/>
        <v>499.2</v>
      </c>
      <c r="AC132" s="59">
        <f t="shared" si="34"/>
        <v>74.88</v>
      </c>
      <c r="AD132" s="58">
        <f t="shared" si="35"/>
        <v>3444.4799999999996</v>
      </c>
      <c r="AE132" s="178" t="s">
        <v>287</v>
      </c>
      <c r="AF132" s="56">
        <v>363</v>
      </c>
      <c r="AG132" s="55" t="s">
        <v>2</v>
      </c>
      <c r="AH132" s="54">
        <f t="shared" si="27"/>
        <v>871.19999999999993</v>
      </c>
      <c r="AI132" s="53">
        <f t="shared" si="28"/>
        <v>130.68</v>
      </c>
      <c r="AJ132" s="52">
        <f t="shared" si="29"/>
        <v>6011.28</v>
      </c>
      <c r="AK132" s="51" t="s">
        <v>1080</v>
      </c>
      <c r="AL132" s="50"/>
      <c r="AM132" s="49">
        <f t="shared" si="26"/>
        <v>487.5</v>
      </c>
      <c r="AN132" s="48">
        <f t="shared" si="22"/>
        <v>585</v>
      </c>
      <c r="AO132" s="47">
        <f t="shared" si="37"/>
        <v>3250</v>
      </c>
      <c r="AP132" s="46">
        <f t="shared" si="24"/>
        <v>3900</v>
      </c>
      <c r="AZ132" s="71">
        <v>46</v>
      </c>
      <c r="BA132" s="45">
        <v>3250</v>
      </c>
      <c r="BC132" s="464"/>
    </row>
    <row r="133" spans="1:55">
      <c r="A133" s="78" t="s">
        <v>894</v>
      </c>
      <c r="B133" s="77" t="s">
        <v>1072</v>
      </c>
      <c r="C133" s="79">
        <v>150</v>
      </c>
      <c r="D133" s="79">
        <v>1000</v>
      </c>
      <c r="E133" s="79">
        <v>600</v>
      </c>
      <c r="F133" s="77" t="str">
        <f t="shared" si="30"/>
        <v>1000x600x150</v>
      </c>
      <c r="G133" s="163" t="s">
        <v>1085</v>
      </c>
      <c r="H133" s="73" t="s">
        <v>1084</v>
      </c>
      <c r="I133" s="72" t="s">
        <v>117</v>
      </c>
      <c r="J133" s="70" t="s">
        <v>5</v>
      </c>
      <c r="K133" s="69"/>
      <c r="L133" s="69"/>
      <c r="M133" s="68"/>
      <c r="N133" s="67">
        <v>4</v>
      </c>
      <c r="O133" s="60">
        <f t="shared" si="31"/>
        <v>2.4</v>
      </c>
      <c r="P133" s="59">
        <f t="shared" si="32"/>
        <v>0.36</v>
      </c>
      <c r="Q133" s="58">
        <f t="shared" si="25"/>
        <v>16.559999999999999</v>
      </c>
      <c r="R133" s="62">
        <v>8</v>
      </c>
      <c r="S133" s="64">
        <v>2</v>
      </c>
      <c r="T133" s="180">
        <f>R133*N133</f>
        <v>32</v>
      </c>
      <c r="U133" s="60">
        <f>O133*R133</f>
        <v>19.2</v>
      </c>
      <c r="V133" s="59">
        <f>P133*R133</f>
        <v>2.88</v>
      </c>
      <c r="W133" s="60">
        <f>AZ133*V133</f>
        <v>132.47999999999999</v>
      </c>
      <c r="X133" s="60" t="s">
        <v>560</v>
      </c>
      <c r="Y133" s="179">
        <f>R133/S133*N133*C133+140</f>
        <v>2540</v>
      </c>
      <c r="Z133" s="161">
        <v>208</v>
      </c>
      <c r="AA133" s="64">
        <v>26</v>
      </c>
      <c r="AB133" s="60">
        <f t="shared" si="33"/>
        <v>499.2</v>
      </c>
      <c r="AC133" s="59">
        <f t="shared" si="34"/>
        <v>74.88</v>
      </c>
      <c r="AD133" s="58">
        <f t="shared" si="35"/>
        <v>3444.4799999999996</v>
      </c>
      <c r="AE133" s="178" t="s">
        <v>287</v>
      </c>
      <c r="AF133" s="56">
        <v>46</v>
      </c>
      <c r="AG133" s="177" t="s">
        <v>150</v>
      </c>
      <c r="AH133" s="54">
        <f t="shared" si="27"/>
        <v>883.19999999999993</v>
      </c>
      <c r="AI133" s="53">
        <f t="shared" si="28"/>
        <v>132.47999999999999</v>
      </c>
      <c r="AJ133" s="52">
        <f t="shared" si="29"/>
        <v>6094.08</v>
      </c>
      <c r="AK133" s="51" t="s">
        <v>1080</v>
      </c>
      <c r="AL133" s="50" t="s">
        <v>1083</v>
      </c>
      <c r="AM133" s="49">
        <f t="shared" si="26"/>
        <v>487.5</v>
      </c>
      <c r="AN133" s="48">
        <f t="shared" si="22"/>
        <v>585</v>
      </c>
      <c r="AO133" s="47">
        <f t="shared" si="37"/>
        <v>3250</v>
      </c>
      <c r="AP133" s="46">
        <f t="shared" si="24"/>
        <v>3900</v>
      </c>
      <c r="AZ133" s="71">
        <v>46</v>
      </c>
      <c r="BA133" s="45">
        <v>3250</v>
      </c>
      <c r="BC133" s="464"/>
    </row>
    <row r="134" spans="1:55">
      <c r="A134" s="78" t="s">
        <v>894</v>
      </c>
      <c r="B134" s="77" t="s">
        <v>1072</v>
      </c>
      <c r="C134" s="79">
        <v>150</v>
      </c>
      <c r="D134" s="79">
        <v>1000</v>
      </c>
      <c r="E134" s="79">
        <v>600</v>
      </c>
      <c r="F134" s="77" t="str">
        <f t="shared" si="30"/>
        <v>1000x600x150</v>
      </c>
      <c r="G134" s="163" t="s">
        <v>1082</v>
      </c>
      <c r="H134" s="73" t="s">
        <v>1081</v>
      </c>
      <c r="I134" s="72" t="s">
        <v>117</v>
      </c>
      <c r="J134" s="70"/>
      <c r="K134" s="69" t="s">
        <v>5</v>
      </c>
      <c r="L134" s="69" t="s">
        <v>5</v>
      </c>
      <c r="M134" s="68"/>
      <c r="N134" s="67">
        <v>4</v>
      </c>
      <c r="O134" s="60">
        <f t="shared" si="31"/>
        <v>2.4</v>
      </c>
      <c r="P134" s="59">
        <f t="shared" si="32"/>
        <v>0.36</v>
      </c>
      <c r="Q134" s="58">
        <f t="shared" si="25"/>
        <v>16.559999999999999</v>
      </c>
      <c r="R134" s="62">
        <v>16</v>
      </c>
      <c r="S134" s="64">
        <v>4</v>
      </c>
      <c r="T134" s="180">
        <f>R134*N134</f>
        <v>64</v>
      </c>
      <c r="U134" s="60">
        <f>O134*R134</f>
        <v>38.4</v>
      </c>
      <c r="V134" s="59">
        <f>P134*R134</f>
        <v>5.76</v>
      </c>
      <c r="W134" s="60">
        <f>AZ134*V134</f>
        <v>264.95999999999998</v>
      </c>
      <c r="X134" s="60" t="s">
        <v>280</v>
      </c>
      <c r="Y134" s="185">
        <f>R134/S134*N134*C134+140</f>
        <v>2540</v>
      </c>
      <c r="Z134" s="161">
        <v>208</v>
      </c>
      <c r="AA134" s="64">
        <v>13</v>
      </c>
      <c r="AB134" s="60">
        <f t="shared" si="33"/>
        <v>499.2</v>
      </c>
      <c r="AC134" s="59">
        <f t="shared" si="34"/>
        <v>74.88</v>
      </c>
      <c r="AD134" s="58">
        <f t="shared" si="35"/>
        <v>3444.4799999999996</v>
      </c>
      <c r="AE134" s="178" t="s">
        <v>287</v>
      </c>
      <c r="AF134" s="56">
        <v>23</v>
      </c>
      <c r="AG134" s="177" t="s">
        <v>150</v>
      </c>
      <c r="AH134" s="54">
        <f t="shared" si="27"/>
        <v>883.19999999999993</v>
      </c>
      <c r="AI134" s="53">
        <f t="shared" si="28"/>
        <v>132.47999999999999</v>
      </c>
      <c r="AJ134" s="52">
        <f t="shared" si="29"/>
        <v>6094.08</v>
      </c>
      <c r="AK134" s="51" t="s">
        <v>1080</v>
      </c>
      <c r="AL134" s="50" t="s">
        <v>1079</v>
      </c>
      <c r="AM134" s="49">
        <f t="shared" si="26"/>
        <v>487.5</v>
      </c>
      <c r="AN134" s="48">
        <f t="shared" si="22"/>
        <v>585</v>
      </c>
      <c r="AO134" s="47">
        <f t="shared" si="37"/>
        <v>3250</v>
      </c>
      <c r="AP134" s="46">
        <f t="shared" si="24"/>
        <v>3900</v>
      </c>
      <c r="AZ134" s="71">
        <v>46</v>
      </c>
      <c r="BA134" s="45">
        <v>3250</v>
      </c>
      <c r="BC134" s="464"/>
    </row>
    <row r="135" spans="1:55">
      <c r="A135" s="78" t="s">
        <v>894</v>
      </c>
      <c r="B135" s="77" t="s">
        <v>1072</v>
      </c>
      <c r="C135" s="76">
        <v>160</v>
      </c>
      <c r="D135" s="79">
        <v>1000</v>
      </c>
      <c r="E135" s="79">
        <v>600</v>
      </c>
      <c r="F135" s="75" t="str">
        <f t="shared" si="30"/>
        <v>1000x600x160</v>
      </c>
      <c r="G135" s="163" t="s">
        <v>1078</v>
      </c>
      <c r="H135" s="73" t="s">
        <v>1077</v>
      </c>
      <c r="I135" s="72" t="s">
        <v>2</v>
      </c>
      <c r="J135" s="70" t="s">
        <v>5</v>
      </c>
      <c r="K135" s="69" t="s">
        <v>5</v>
      </c>
      <c r="L135" s="69" t="s">
        <v>5</v>
      </c>
      <c r="M135" s="68" t="s">
        <v>5</v>
      </c>
      <c r="N135" s="67">
        <v>3</v>
      </c>
      <c r="O135" s="60">
        <f t="shared" si="31"/>
        <v>1.8</v>
      </c>
      <c r="P135" s="59">
        <f t="shared" si="32"/>
        <v>0.28799999999999998</v>
      </c>
      <c r="Q135" s="58">
        <f t="shared" si="25"/>
        <v>12.959999999999999</v>
      </c>
      <c r="R135" s="168"/>
      <c r="S135" s="64"/>
      <c r="T135" s="167"/>
      <c r="U135" s="165"/>
      <c r="V135" s="166"/>
      <c r="W135" s="165"/>
      <c r="X135" s="165"/>
      <c r="Y135" s="164"/>
      <c r="Z135" s="62">
        <v>286</v>
      </c>
      <c r="AA135" s="61" t="s">
        <v>4</v>
      </c>
      <c r="AB135" s="60">
        <f t="shared" si="33"/>
        <v>514.80000000000007</v>
      </c>
      <c r="AC135" s="59">
        <f t="shared" si="34"/>
        <v>82.367999999999995</v>
      </c>
      <c r="AD135" s="58">
        <f t="shared" si="35"/>
        <v>3706.56</v>
      </c>
      <c r="AE135" s="160" t="s">
        <v>143</v>
      </c>
      <c r="AF135" s="56">
        <v>695</v>
      </c>
      <c r="AG135" s="55" t="s">
        <v>2</v>
      </c>
      <c r="AH135" s="54">
        <f t="shared" si="27"/>
        <v>1251</v>
      </c>
      <c r="AI135" s="53">
        <f t="shared" si="28"/>
        <v>200.16</v>
      </c>
      <c r="AJ135" s="52">
        <f t="shared" si="29"/>
        <v>9007.1999999999989</v>
      </c>
      <c r="AK135" s="51" t="s">
        <v>1076</v>
      </c>
      <c r="AL135" s="50"/>
      <c r="AM135" s="49">
        <f t="shared" si="26"/>
        <v>515.20000000000005</v>
      </c>
      <c r="AN135" s="48">
        <f t="shared" si="22"/>
        <v>618.24</v>
      </c>
      <c r="AO135" s="47">
        <f t="shared" si="37"/>
        <v>3220</v>
      </c>
      <c r="AP135" s="46">
        <f t="shared" si="24"/>
        <v>3864</v>
      </c>
      <c r="AZ135" s="71">
        <v>45</v>
      </c>
      <c r="BA135" s="45">
        <v>3220</v>
      </c>
      <c r="BC135" s="464"/>
    </row>
    <row r="136" spans="1:55">
      <c r="A136" s="78" t="s">
        <v>894</v>
      </c>
      <c r="B136" s="77" t="s">
        <v>1072</v>
      </c>
      <c r="C136" s="76">
        <v>180</v>
      </c>
      <c r="D136" s="79">
        <v>1000</v>
      </c>
      <c r="E136" s="79">
        <v>600</v>
      </c>
      <c r="F136" s="75" t="str">
        <f t="shared" si="30"/>
        <v>1000x600x180</v>
      </c>
      <c r="G136" s="163" t="s">
        <v>1075</v>
      </c>
      <c r="H136" s="73" t="s">
        <v>1074</v>
      </c>
      <c r="I136" s="72" t="s">
        <v>2</v>
      </c>
      <c r="J136" s="70" t="s">
        <v>5</v>
      </c>
      <c r="K136" s="69" t="s">
        <v>5</v>
      </c>
      <c r="L136" s="69" t="s">
        <v>5</v>
      </c>
      <c r="M136" s="68" t="s">
        <v>5</v>
      </c>
      <c r="N136" s="67">
        <v>3</v>
      </c>
      <c r="O136" s="60">
        <f t="shared" si="31"/>
        <v>1.8</v>
      </c>
      <c r="P136" s="59">
        <f t="shared" si="32"/>
        <v>0.32400000000000001</v>
      </c>
      <c r="Q136" s="58">
        <f t="shared" si="25"/>
        <v>14.256</v>
      </c>
      <c r="R136" s="168"/>
      <c r="S136" s="64"/>
      <c r="T136" s="167"/>
      <c r="U136" s="165"/>
      <c r="V136" s="166"/>
      <c r="W136" s="165"/>
      <c r="X136" s="165"/>
      <c r="Y136" s="164"/>
      <c r="Z136" s="62">
        <v>252</v>
      </c>
      <c r="AA136" s="61" t="s">
        <v>4</v>
      </c>
      <c r="AB136" s="60">
        <f t="shared" si="33"/>
        <v>453.6</v>
      </c>
      <c r="AC136" s="59">
        <f t="shared" si="34"/>
        <v>81.647999999999996</v>
      </c>
      <c r="AD136" s="58">
        <f t="shared" si="35"/>
        <v>3592.5120000000002</v>
      </c>
      <c r="AE136" s="160" t="s">
        <v>143</v>
      </c>
      <c r="AF136" s="56">
        <v>632</v>
      </c>
      <c r="AG136" s="55" t="s">
        <v>2</v>
      </c>
      <c r="AH136" s="54">
        <f t="shared" si="27"/>
        <v>1137.6000000000001</v>
      </c>
      <c r="AI136" s="53">
        <f t="shared" si="28"/>
        <v>204.768</v>
      </c>
      <c r="AJ136" s="52">
        <f t="shared" si="29"/>
        <v>9009.7919999999995</v>
      </c>
      <c r="AK136" s="51" t="s">
        <v>1073</v>
      </c>
      <c r="AL136" s="50"/>
      <c r="AM136" s="49">
        <f t="shared" si="26"/>
        <v>565.20000000000005</v>
      </c>
      <c r="AN136" s="48">
        <f t="shared" si="22"/>
        <v>678.24</v>
      </c>
      <c r="AO136" s="47">
        <f t="shared" si="37"/>
        <v>3140</v>
      </c>
      <c r="AP136" s="46">
        <f t="shared" si="24"/>
        <v>3768</v>
      </c>
      <c r="AZ136" s="71">
        <v>44</v>
      </c>
      <c r="BA136" s="45">
        <v>3140</v>
      </c>
      <c r="BC136" s="464"/>
    </row>
    <row r="137" spans="1:55">
      <c r="A137" s="78" t="s">
        <v>894</v>
      </c>
      <c r="B137" s="77" t="s">
        <v>1072</v>
      </c>
      <c r="C137" s="76">
        <v>200</v>
      </c>
      <c r="D137" s="79">
        <v>1000</v>
      </c>
      <c r="E137" s="79">
        <v>600</v>
      </c>
      <c r="F137" s="75" t="str">
        <f t="shared" si="30"/>
        <v>1000x600x200</v>
      </c>
      <c r="G137" s="163" t="s">
        <v>1071</v>
      </c>
      <c r="H137" s="73" t="s">
        <v>1070</v>
      </c>
      <c r="I137" s="72" t="s">
        <v>2</v>
      </c>
      <c r="J137" s="70" t="s">
        <v>5</v>
      </c>
      <c r="K137" s="69" t="s">
        <v>5</v>
      </c>
      <c r="L137" s="69" t="s">
        <v>5</v>
      </c>
      <c r="M137" s="68" t="s">
        <v>5</v>
      </c>
      <c r="N137" s="67">
        <v>3</v>
      </c>
      <c r="O137" s="60">
        <f t="shared" si="31"/>
        <v>1.8</v>
      </c>
      <c r="P137" s="59">
        <f t="shared" si="32"/>
        <v>0.36</v>
      </c>
      <c r="Q137" s="58">
        <f t="shared" si="25"/>
        <v>15.84</v>
      </c>
      <c r="R137" s="168"/>
      <c r="S137" s="64"/>
      <c r="T137" s="167"/>
      <c r="U137" s="165"/>
      <c r="V137" s="166"/>
      <c r="W137" s="165"/>
      <c r="X137" s="165"/>
      <c r="Y137" s="164"/>
      <c r="Z137" s="62">
        <v>208</v>
      </c>
      <c r="AA137" s="61" t="s">
        <v>4</v>
      </c>
      <c r="AB137" s="60">
        <f t="shared" si="33"/>
        <v>374.40000000000003</v>
      </c>
      <c r="AC137" s="59">
        <f t="shared" si="34"/>
        <v>74.88</v>
      </c>
      <c r="AD137" s="58">
        <f t="shared" si="35"/>
        <v>3294.72</v>
      </c>
      <c r="AE137" s="160" t="s">
        <v>143</v>
      </c>
      <c r="AF137" s="56">
        <v>569</v>
      </c>
      <c r="AG137" s="55" t="s">
        <v>2</v>
      </c>
      <c r="AH137" s="54">
        <f t="shared" si="27"/>
        <v>1024.2</v>
      </c>
      <c r="AI137" s="53">
        <f t="shared" si="28"/>
        <v>204.84</v>
      </c>
      <c r="AJ137" s="52">
        <f t="shared" si="29"/>
        <v>9012.9599999999991</v>
      </c>
      <c r="AK137" s="51" t="s">
        <v>1069</v>
      </c>
      <c r="AL137" s="50"/>
      <c r="AM137" s="49">
        <f t="shared" si="26"/>
        <v>612</v>
      </c>
      <c r="AN137" s="48">
        <f t="shared" si="22"/>
        <v>734.4</v>
      </c>
      <c r="AO137" s="47">
        <f t="shared" si="37"/>
        <v>3060</v>
      </c>
      <c r="AP137" s="46">
        <f t="shared" si="24"/>
        <v>3672</v>
      </c>
      <c r="AZ137" s="71">
        <v>44</v>
      </c>
      <c r="BA137" s="45">
        <v>3060</v>
      </c>
      <c r="BC137" s="464"/>
    </row>
    <row r="138" spans="1:55">
      <c r="A138" s="78" t="s">
        <v>894</v>
      </c>
      <c r="B138" s="75" t="s">
        <v>907</v>
      </c>
      <c r="C138" s="76">
        <v>100</v>
      </c>
      <c r="D138" s="76">
        <v>1000</v>
      </c>
      <c r="E138" s="76">
        <v>600</v>
      </c>
      <c r="F138" s="75" t="str">
        <f t="shared" si="30"/>
        <v>1000x600x100</v>
      </c>
      <c r="G138" s="163" t="s">
        <v>906</v>
      </c>
      <c r="H138" s="73" t="s">
        <v>905</v>
      </c>
      <c r="I138" s="72" t="s">
        <v>2</v>
      </c>
      <c r="J138" s="70"/>
      <c r="K138" s="69" t="s">
        <v>5</v>
      </c>
      <c r="L138" s="69"/>
      <c r="M138" s="68"/>
      <c r="N138" s="67">
        <v>6</v>
      </c>
      <c r="O138" s="60">
        <f t="shared" si="31"/>
        <v>3.6</v>
      </c>
      <c r="P138" s="59">
        <f t="shared" si="32"/>
        <v>0.36</v>
      </c>
      <c r="Q138" s="58">
        <f t="shared" si="25"/>
        <v>21.24</v>
      </c>
      <c r="R138" s="168"/>
      <c r="S138" s="64"/>
      <c r="T138" s="167"/>
      <c r="U138" s="165"/>
      <c r="V138" s="166"/>
      <c r="W138" s="165"/>
      <c r="X138" s="165"/>
      <c r="Y138" s="164"/>
      <c r="Z138" s="62">
        <v>208</v>
      </c>
      <c r="AA138" s="61" t="s">
        <v>4</v>
      </c>
      <c r="AB138" s="60">
        <f t="shared" si="33"/>
        <v>748.80000000000007</v>
      </c>
      <c r="AC138" s="59">
        <f t="shared" si="34"/>
        <v>74.88</v>
      </c>
      <c r="AD138" s="58">
        <f t="shared" si="35"/>
        <v>4417.92</v>
      </c>
      <c r="AE138" s="160" t="s">
        <v>143</v>
      </c>
      <c r="AF138" s="56">
        <v>424</v>
      </c>
      <c r="AG138" s="55" t="s">
        <v>2</v>
      </c>
      <c r="AH138" s="54">
        <f t="shared" si="27"/>
        <v>1526.4</v>
      </c>
      <c r="AI138" s="53">
        <f t="shared" si="28"/>
        <v>152.63999999999999</v>
      </c>
      <c r="AJ138" s="52">
        <f t="shared" si="29"/>
        <v>9005.76</v>
      </c>
      <c r="AK138" s="51" t="s">
        <v>904</v>
      </c>
      <c r="AL138" s="50"/>
      <c r="AM138" s="49">
        <f t="shared" si="26"/>
        <v>453</v>
      </c>
      <c r="AN138" s="48">
        <f t="shared" si="22"/>
        <v>543.6</v>
      </c>
      <c r="AO138" s="47">
        <f t="shared" si="37"/>
        <v>4530</v>
      </c>
      <c r="AP138" s="46">
        <f t="shared" si="24"/>
        <v>5436</v>
      </c>
      <c r="AZ138" s="71">
        <v>59</v>
      </c>
      <c r="BA138" s="45">
        <v>4530</v>
      </c>
      <c r="BC138" s="464"/>
    </row>
    <row r="139" spans="1:55">
      <c r="A139" s="78" t="s">
        <v>894</v>
      </c>
      <c r="B139" s="75" t="s">
        <v>903</v>
      </c>
      <c r="C139" s="76">
        <v>100</v>
      </c>
      <c r="D139" s="76">
        <v>1000</v>
      </c>
      <c r="E139" s="76">
        <v>600</v>
      </c>
      <c r="F139" s="75" t="str">
        <f t="shared" si="30"/>
        <v>1000x600x100</v>
      </c>
      <c r="G139" s="163" t="s">
        <v>901</v>
      </c>
      <c r="H139" s="73" t="s">
        <v>900</v>
      </c>
      <c r="I139" s="72" t="s">
        <v>2</v>
      </c>
      <c r="J139" s="70"/>
      <c r="K139" s="69" t="s">
        <v>5</v>
      </c>
      <c r="L139" s="69"/>
      <c r="M139" s="68"/>
      <c r="N139" s="67">
        <v>6</v>
      </c>
      <c r="O139" s="60">
        <f t="shared" si="31"/>
        <v>3.6</v>
      </c>
      <c r="P139" s="59">
        <f t="shared" si="32"/>
        <v>0.36</v>
      </c>
      <c r="Q139" s="58">
        <f t="shared" si="25"/>
        <v>18</v>
      </c>
      <c r="R139" s="168"/>
      <c r="S139" s="64"/>
      <c r="T139" s="167"/>
      <c r="U139" s="165"/>
      <c r="V139" s="166"/>
      <c r="W139" s="165"/>
      <c r="X139" s="165"/>
      <c r="Y139" s="164"/>
      <c r="Z139" s="62">
        <v>208</v>
      </c>
      <c r="AA139" s="61" t="s">
        <v>4</v>
      </c>
      <c r="AB139" s="60">
        <f t="shared" si="33"/>
        <v>748.80000000000007</v>
      </c>
      <c r="AC139" s="59">
        <f t="shared" si="34"/>
        <v>74.88</v>
      </c>
      <c r="AD139" s="58">
        <f t="shared" si="35"/>
        <v>3744</v>
      </c>
      <c r="AE139" s="160" t="s">
        <v>143</v>
      </c>
      <c r="AF139" s="56">
        <v>500</v>
      </c>
      <c r="AG139" s="55" t="s">
        <v>2</v>
      </c>
      <c r="AH139" s="54">
        <f t="shared" si="27"/>
        <v>1800</v>
      </c>
      <c r="AI139" s="53">
        <f t="shared" si="28"/>
        <v>180</v>
      </c>
      <c r="AJ139" s="52">
        <f t="shared" si="29"/>
        <v>9000</v>
      </c>
      <c r="AK139" s="51" t="s">
        <v>899</v>
      </c>
      <c r="AL139" s="50"/>
      <c r="AM139" s="49">
        <f t="shared" si="26"/>
        <v>409</v>
      </c>
      <c r="AN139" s="48">
        <f t="shared" si="22"/>
        <v>490.8</v>
      </c>
      <c r="AO139" s="47">
        <f t="shared" si="37"/>
        <v>4090</v>
      </c>
      <c r="AP139" s="46">
        <f t="shared" si="24"/>
        <v>4908</v>
      </c>
      <c r="AZ139" s="71">
        <v>50</v>
      </c>
      <c r="BA139" s="45">
        <v>4090</v>
      </c>
      <c r="BC139" s="464"/>
    </row>
    <row r="140" spans="1:55">
      <c r="A140" s="78" t="s">
        <v>894</v>
      </c>
      <c r="B140" s="75" t="s">
        <v>1025</v>
      </c>
      <c r="C140" s="76">
        <v>30</v>
      </c>
      <c r="D140" s="76">
        <v>1000</v>
      </c>
      <c r="E140" s="76">
        <v>600</v>
      </c>
      <c r="F140" s="75" t="str">
        <f t="shared" ref="F140:F202" si="38">D140&amp;"x"&amp;E140&amp;"x"&amp;C140</f>
        <v>1000x600x30</v>
      </c>
      <c r="G140" s="163" t="s">
        <v>1068</v>
      </c>
      <c r="H140" s="73" t="s">
        <v>1067</v>
      </c>
      <c r="I140" s="72" t="s">
        <v>2</v>
      </c>
      <c r="J140" s="70" t="s">
        <v>5</v>
      </c>
      <c r="K140" s="69"/>
      <c r="L140" s="69"/>
      <c r="M140" s="68"/>
      <c r="N140" s="67">
        <v>10</v>
      </c>
      <c r="O140" s="60">
        <f t="shared" ref="O140:O202" si="39">N140*D140*E140/1000000</f>
        <v>6</v>
      </c>
      <c r="P140" s="59">
        <f t="shared" ref="P140:P202" si="40">O140*C140/1000</f>
        <v>0.18</v>
      </c>
      <c r="Q140" s="58">
        <f t="shared" si="25"/>
        <v>16.2</v>
      </c>
      <c r="R140" s="168"/>
      <c r="S140" s="64"/>
      <c r="T140" s="167"/>
      <c r="U140" s="165"/>
      <c r="V140" s="166"/>
      <c r="W140" s="165"/>
      <c r="X140" s="165"/>
      <c r="Y140" s="164"/>
      <c r="Z140" s="62">
        <v>416</v>
      </c>
      <c r="AA140" s="61" t="s">
        <v>4</v>
      </c>
      <c r="AB140" s="60">
        <f t="shared" ref="AB140:AB202" si="41">IF($AA140="--",$Z140*O140,$AA140*U140)</f>
        <v>2496</v>
      </c>
      <c r="AC140" s="59">
        <f t="shared" ref="AC140:AC202" si="42">IF($AA140="--",$Z140*P140,$AA140*V140)</f>
        <v>74.88</v>
      </c>
      <c r="AD140" s="58">
        <f t="shared" ref="AD140:AD202" si="43">IF($AA140="--",$Z140*Q140,$AA140*W140)</f>
        <v>6739.2</v>
      </c>
      <c r="AE140" s="160" t="s">
        <v>143</v>
      </c>
      <c r="AF140" s="56">
        <v>556</v>
      </c>
      <c r="AG140" s="55" t="s">
        <v>2</v>
      </c>
      <c r="AH140" s="54">
        <f t="shared" si="27"/>
        <v>3336</v>
      </c>
      <c r="AI140" s="53">
        <f t="shared" si="28"/>
        <v>100.08</v>
      </c>
      <c r="AJ140" s="52">
        <f t="shared" si="29"/>
        <v>9007.1999999999989</v>
      </c>
      <c r="AK140" s="51" t="s">
        <v>1066</v>
      </c>
      <c r="AL140" s="50"/>
      <c r="AM140" s="49">
        <f t="shared" si="26"/>
        <v>151.80000000000001</v>
      </c>
      <c r="AN140" s="48">
        <f t="shared" ref="AN140:AN202" si="44">ROUND(AM140*1.2,2)</f>
        <v>182.16</v>
      </c>
      <c r="AO140" s="47">
        <f t="shared" si="37"/>
        <v>5060</v>
      </c>
      <c r="AP140" s="46">
        <f t="shared" ref="AP140:AP202" si="45">ROUND(AO140*1.2,2)</f>
        <v>6072</v>
      </c>
      <c r="AZ140" s="71">
        <v>90</v>
      </c>
      <c r="BA140" s="45">
        <v>5060</v>
      </c>
      <c r="BC140" s="464"/>
    </row>
    <row r="141" spans="1:55">
      <c r="A141" s="78" t="s">
        <v>894</v>
      </c>
      <c r="B141" s="77" t="s">
        <v>1025</v>
      </c>
      <c r="C141" s="79">
        <v>30</v>
      </c>
      <c r="D141" s="79">
        <v>1000</v>
      </c>
      <c r="E141" s="79">
        <v>600</v>
      </c>
      <c r="F141" s="77" t="str">
        <f t="shared" si="38"/>
        <v>1000x600x30</v>
      </c>
      <c r="G141" s="163" t="s">
        <v>1065</v>
      </c>
      <c r="H141" s="73" t="s">
        <v>1064</v>
      </c>
      <c r="I141" s="72" t="s">
        <v>2</v>
      </c>
      <c r="J141" s="70"/>
      <c r="K141" s="69" t="s">
        <v>5</v>
      </c>
      <c r="L141" s="69" t="s">
        <v>5</v>
      </c>
      <c r="M141" s="68" t="s">
        <v>5</v>
      </c>
      <c r="N141" s="67">
        <v>8</v>
      </c>
      <c r="O141" s="60">
        <f t="shared" si="39"/>
        <v>4.8</v>
      </c>
      <c r="P141" s="59">
        <f t="shared" si="40"/>
        <v>0.14399999999999999</v>
      </c>
      <c r="Q141" s="58">
        <f t="shared" si="25"/>
        <v>12.959999999999999</v>
      </c>
      <c r="R141" s="168"/>
      <c r="S141" s="64"/>
      <c r="T141" s="167"/>
      <c r="U141" s="165"/>
      <c r="V141" s="166"/>
      <c r="W141" s="165"/>
      <c r="X141" s="165"/>
      <c r="Y141" s="164"/>
      <c r="Z141" s="62">
        <v>572</v>
      </c>
      <c r="AA141" s="61" t="s">
        <v>4</v>
      </c>
      <c r="AB141" s="60">
        <f t="shared" si="41"/>
        <v>2745.6</v>
      </c>
      <c r="AC141" s="59">
        <f t="shared" si="42"/>
        <v>82.367999999999995</v>
      </c>
      <c r="AD141" s="58">
        <f t="shared" si="43"/>
        <v>7413.12</v>
      </c>
      <c r="AE141" s="160" t="s">
        <v>143</v>
      </c>
      <c r="AF141" s="56">
        <v>695</v>
      </c>
      <c r="AG141" s="55" t="s">
        <v>2</v>
      </c>
      <c r="AH141" s="54">
        <f t="shared" si="27"/>
        <v>3336</v>
      </c>
      <c r="AI141" s="53">
        <f t="shared" si="28"/>
        <v>100.08</v>
      </c>
      <c r="AJ141" s="52">
        <f t="shared" si="29"/>
        <v>9007.1999999999989</v>
      </c>
      <c r="AK141" s="51" t="s">
        <v>1063</v>
      </c>
      <c r="AL141" s="50"/>
      <c r="AM141" s="49">
        <f t="shared" si="26"/>
        <v>151.80000000000001</v>
      </c>
      <c r="AN141" s="48">
        <f t="shared" si="44"/>
        <v>182.16</v>
      </c>
      <c r="AO141" s="47">
        <f t="shared" si="37"/>
        <v>5060</v>
      </c>
      <c r="AP141" s="46">
        <f t="shared" si="45"/>
        <v>6072</v>
      </c>
      <c r="AZ141" s="71">
        <v>90</v>
      </c>
      <c r="BA141" s="45">
        <v>5060</v>
      </c>
      <c r="BC141" s="464"/>
    </row>
    <row r="142" spans="1:55">
      <c r="A142" s="78" t="s">
        <v>894</v>
      </c>
      <c r="B142" s="77" t="s">
        <v>1025</v>
      </c>
      <c r="C142" s="76">
        <v>40</v>
      </c>
      <c r="D142" s="79">
        <v>1000</v>
      </c>
      <c r="E142" s="79">
        <v>600</v>
      </c>
      <c r="F142" s="75" t="str">
        <f t="shared" si="38"/>
        <v>1000x600x40</v>
      </c>
      <c r="G142" s="163" t="s">
        <v>1062</v>
      </c>
      <c r="H142" s="73" t="s">
        <v>1061</v>
      </c>
      <c r="I142" s="72" t="s">
        <v>2</v>
      </c>
      <c r="J142" s="70" t="s">
        <v>5</v>
      </c>
      <c r="K142" s="69" t="s">
        <v>5</v>
      </c>
      <c r="L142" s="69" t="s">
        <v>5</v>
      </c>
      <c r="M142" s="68" t="s">
        <v>5</v>
      </c>
      <c r="N142" s="67">
        <v>8</v>
      </c>
      <c r="O142" s="60">
        <f t="shared" si="39"/>
        <v>4.8</v>
      </c>
      <c r="P142" s="59">
        <f t="shared" si="40"/>
        <v>0.192</v>
      </c>
      <c r="Q142" s="58">
        <f t="shared" si="25"/>
        <v>17.28</v>
      </c>
      <c r="R142" s="168"/>
      <c r="S142" s="64"/>
      <c r="T142" s="167"/>
      <c r="U142" s="165"/>
      <c r="V142" s="166"/>
      <c r="W142" s="165"/>
      <c r="X142" s="165"/>
      <c r="Y142" s="164"/>
      <c r="Z142" s="62">
        <v>416</v>
      </c>
      <c r="AA142" s="61" t="s">
        <v>4</v>
      </c>
      <c r="AB142" s="60">
        <f t="shared" si="41"/>
        <v>1996.8</v>
      </c>
      <c r="AC142" s="59">
        <f t="shared" si="42"/>
        <v>79.872</v>
      </c>
      <c r="AD142" s="58">
        <f t="shared" si="43"/>
        <v>7188.4800000000005</v>
      </c>
      <c r="AE142" s="160" t="s">
        <v>143</v>
      </c>
      <c r="AF142" s="56">
        <v>521</v>
      </c>
      <c r="AG142" s="55" t="s">
        <v>2</v>
      </c>
      <c r="AH142" s="54">
        <f t="shared" si="27"/>
        <v>2500.7999999999997</v>
      </c>
      <c r="AI142" s="53">
        <f t="shared" si="28"/>
        <v>100.032</v>
      </c>
      <c r="AJ142" s="52">
        <f t="shared" si="29"/>
        <v>9002.880000000001</v>
      </c>
      <c r="AK142" s="51" t="s">
        <v>1060</v>
      </c>
      <c r="AL142" s="50"/>
      <c r="AM142" s="49">
        <f t="shared" si="26"/>
        <v>192.8</v>
      </c>
      <c r="AN142" s="48">
        <f t="shared" si="44"/>
        <v>231.36</v>
      </c>
      <c r="AO142" s="47">
        <f t="shared" si="37"/>
        <v>4820</v>
      </c>
      <c r="AP142" s="46">
        <f t="shared" si="45"/>
        <v>5784</v>
      </c>
      <c r="AZ142" s="71">
        <v>90</v>
      </c>
      <c r="BA142" s="45">
        <v>4820</v>
      </c>
      <c r="BC142" s="464"/>
    </row>
    <row r="143" spans="1:55">
      <c r="A143" s="78" t="s">
        <v>894</v>
      </c>
      <c r="B143" s="77" t="s">
        <v>1025</v>
      </c>
      <c r="C143" s="76">
        <v>50</v>
      </c>
      <c r="D143" s="79">
        <v>1000</v>
      </c>
      <c r="E143" s="79">
        <v>600</v>
      </c>
      <c r="F143" s="75" t="str">
        <f t="shared" si="38"/>
        <v>1000x600x50</v>
      </c>
      <c r="G143" s="163" t="s">
        <v>1059</v>
      </c>
      <c r="H143" s="73" t="s">
        <v>1058</v>
      </c>
      <c r="I143" s="72" t="s">
        <v>2</v>
      </c>
      <c r="J143" s="70" t="s">
        <v>5</v>
      </c>
      <c r="K143" s="69" t="s">
        <v>5</v>
      </c>
      <c r="L143" s="69" t="s">
        <v>5</v>
      </c>
      <c r="M143" s="68" t="s">
        <v>5</v>
      </c>
      <c r="N143" s="67">
        <v>8</v>
      </c>
      <c r="O143" s="60">
        <f t="shared" si="39"/>
        <v>4.8</v>
      </c>
      <c r="P143" s="59">
        <f t="shared" si="40"/>
        <v>0.24</v>
      </c>
      <c r="Q143" s="58">
        <f t="shared" si="25"/>
        <v>21.599999999999998</v>
      </c>
      <c r="R143" s="168"/>
      <c r="S143" s="64"/>
      <c r="T143" s="167"/>
      <c r="U143" s="165"/>
      <c r="V143" s="166"/>
      <c r="W143" s="165"/>
      <c r="X143" s="165"/>
      <c r="Y143" s="164"/>
      <c r="Z143" s="62">
        <v>338</v>
      </c>
      <c r="AA143" s="61" t="s">
        <v>4</v>
      </c>
      <c r="AB143" s="60">
        <f t="shared" si="41"/>
        <v>1622.3999999999999</v>
      </c>
      <c r="AC143" s="59">
        <f t="shared" si="42"/>
        <v>81.11999999999999</v>
      </c>
      <c r="AD143" s="58">
        <f t="shared" si="43"/>
        <v>7300.7999999999993</v>
      </c>
      <c r="AE143" s="57" t="s">
        <v>3</v>
      </c>
      <c r="AF143" s="56">
        <v>1</v>
      </c>
      <c r="AG143" s="55" t="s">
        <v>2</v>
      </c>
      <c r="AH143" s="54">
        <f t="shared" si="27"/>
        <v>4.8</v>
      </c>
      <c r="AI143" s="53">
        <f t="shared" si="28"/>
        <v>0.24</v>
      </c>
      <c r="AJ143" s="52">
        <f t="shared" si="29"/>
        <v>21.599999999999998</v>
      </c>
      <c r="AK143" s="51" t="s">
        <v>1050</v>
      </c>
      <c r="AL143" s="50"/>
      <c r="AM143" s="49">
        <f t="shared" si="26"/>
        <v>234</v>
      </c>
      <c r="AN143" s="48">
        <f t="shared" si="44"/>
        <v>280.8</v>
      </c>
      <c r="AO143" s="47">
        <f t="shared" si="37"/>
        <v>4680</v>
      </c>
      <c r="AP143" s="46">
        <f t="shared" si="45"/>
        <v>5616</v>
      </c>
      <c r="AZ143" s="71">
        <v>90</v>
      </c>
      <c r="BA143" s="45">
        <v>4680</v>
      </c>
      <c r="BC143" s="464"/>
    </row>
    <row r="144" spans="1:55">
      <c r="A144" s="78" t="s">
        <v>894</v>
      </c>
      <c r="B144" s="77" t="s">
        <v>1025</v>
      </c>
      <c r="C144" s="79">
        <v>50</v>
      </c>
      <c r="D144" s="79">
        <v>1000</v>
      </c>
      <c r="E144" s="79">
        <v>600</v>
      </c>
      <c r="F144" s="77" t="str">
        <f t="shared" si="38"/>
        <v>1000x600x50</v>
      </c>
      <c r="G144" s="163" t="s">
        <v>1057</v>
      </c>
      <c r="H144" s="73" t="s">
        <v>1056</v>
      </c>
      <c r="I144" s="72" t="s">
        <v>117</v>
      </c>
      <c r="J144" s="70" t="s">
        <v>5</v>
      </c>
      <c r="K144" s="69"/>
      <c r="L144" s="69"/>
      <c r="M144" s="68"/>
      <c r="N144" s="67">
        <v>8</v>
      </c>
      <c r="O144" s="60">
        <f t="shared" si="39"/>
        <v>4.8</v>
      </c>
      <c r="P144" s="59">
        <f t="shared" si="40"/>
        <v>0.24</v>
      </c>
      <c r="Q144" s="58">
        <f t="shared" si="25"/>
        <v>21.599999999999998</v>
      </c>
      <c r="R144" s="62">
        <v>12</v>
      </c>
      <c r="S144" s="64">
        <v>2</v>
      </c>
      <c r="T144" s="180">
        <f>R144*N144</f>
        <v>96</v>
      </c>
      <c r="U144" s="60">
        <f>O144*R144</f>
        <v>57.599999999999994</v>
      </c>
      <c r="V144" s="59">
        <f>P144*R144</f>
        <v>2.88</v>
      </c>
      <c r="W144" s="60">
        <f>AZ144*V144</f>
        <v>259.2</v>
      </c>
      <c r="X144" s="60" t="s">
        <v>560</v>
      </c>
      <c r="Y144" s="179">
        <f>R144/S144*N144*C144+140</f>
        <v>2540</v>
      </c>
      <c r="Z144" s="161">
        <v>312</v>
      </c>
      <c r="AA144" s="64">
        <v>26</v>
      </c>
      <c r="AB144" s="60">
        <f t="shared" si="41"/>
        <v>1497.6</v>
      </c>
      <c r="AC144" s="59">
        <f t="shared" si="42"/>
        <v>74.88</v>
      </c>
      <c r="AD144" s="58">
        <f t="shared" si="43"/>
        <v>6739.2</v>
      </c>
      <c r="AE144" s="475" t="s">
        <v>287</v>
      </c>
      <c r="AF144" s="478">
        <v>24</v>
      </c>
      <c r="AG144" s="177" t="s">
        <v>150</v>
      </c>
      <c r="AH144" s="54">
        <f t="shared" si="27"/>
        <v>1382.3999999999999</v>
      </c>
      <c r="AI144" s="53">
        <f t="shared" si="28"/>
        <v>69.12</v>
      </c>
      <c r="AJ144" s="52">
        <f t="shared" si="29"/>
        <v>6220.7999999999993</v>
      </c>
      <c r="AK144" s="51" t="s">
        <v>1050</v>
      </c>
      <c r="AL144" s="50" t="s">
        <v>1049</v>
      </c>
      <c r="AM144" s="49">
        <f t="shared" si="26"/>
        <v>238.5</v>
      </c>
      <c r="AN144" s="48">
        <f t="shared" si="44"/>
        <v>286.2</v>
      </c>
      <c r="AO144" s="47">
        <f t="shared" si="37"/>
        <v>4770</v>
      </c>
      <c r="AP144" s="46">
        <f t="shared" si="45"/>
        <v>5724</v>
      </c>
      <c r="AZ144" s="71">
        <v>90</v>
      </c>
      <c r="BA144" s="45">
        <v>4770</v>
      </c>
      <c r="BC144" s="464"/>
    </row>
    <row r="145" spans="1:55">
      <c r="A145" s="78" t="s">
        <v>894</v>
      </c>
      <c r="B145" s="77" t="s">
        <v>1025</v>
      </c>
      <c r="C145" s="79">
        <v>50</v>
      </c>
      <c r="D145" s="79">
        <v>1000</v>
      </c>
      <c r="E145" s="79">
        <v>600</v>
      </c>
      <c r="F145" s="77" t="str">
        <f t="shared" si="38"/>
        <v>1000x600x50</v>
      </c>
      <c r="G145" s="163" t="s">
        <v>1055</v>
      </c>
      <c r="H145" s="73" t="s">
        <v>1054</v>
      </c>
      <c r="I145" s="72" t="s">
        <v>117</v>
      </c>
      <c r="J145" s="70"/>
      <c r="K145" s="69" t="s">
        <v>5</v>
      </c>
      <c r="L145" s="69" t="s">
        <v>5</v>
      </c>
      <c r="M145" s="68"/>
      <c r="N145" s="67">
        <v>8</v>
      </c>
      <c r="O145" s="60">
        <f t="shared" si="39"/>
        <v>4.8</v>
      </c>
      <c r="P145" s="59">
        <f t="shared" si="40"/>
        <v>0.24</v>
      </c>
      <c r="Q145" s="58">
        <f t="shared" si="25"/>
        <v>21.599999999999998</v>
      </c>
      <c r="R145" s="62">
        <v>24</v>
      </c>
      <c r="S145" s="64">
        <v>4</v>
      </c>
      <c r="T145" s="180">
        <f>R145*N145</f>
        <v>192</v>
      </c>
      <c r="U145" s="60">
        <f>O145*R145</f>
        <v>115.19999999999999</v>
      </c>
      <c r="V145" s="59">
        <f>P145*R145</f>
        <v>5.76</v>
      </c>
      <c r="W145" s="60">
        <f>AZ145*V145</f>
        <v>518.4</v>
      </c>
      <c r="X145" s="60" t="s">
        <v>280</v>
      </c>
      <c r="Y145" s="185">
        <f>R145/S145*N145*C145+140</f>
        <v>2540</v>
      </c>
      <c r="Z145" s="161">
        <v>312</v>
      </c>
      <c r="AA145" s="64">
        <v>13</v>
      </c>
      <c r="AB145" s="60">
        <f t="shared" si="41"/>
        <v>1497.6</v>
      </c>
      <c r="AC145" s="59">
        <f t="shared" si="42"/>
        <v>74.88</v>
      </c>
      <c r="AD145" s="58">
        <f t="shared" si="43"/>
        <v>6739.2</v>
      </c>
      <c r="AE145" s="475" t="s">
        <v>287</v>
      </c>
      <c r="AF145" s="478">
        <v>12</v>
      </c>
      <c r="AG145" s="177" t="s">
        <v>150</v>
      </c>
      <c r="AH145" s="54">
        <f t="shared" si="27"/>
        <v>1382.3999999999999</v>
      </c>
      <c r="AI145" s="53">
        <f t="shared" si="28"/>
        <v>69.12</v>
      </c>
      <c r="AJ145" s="52">
        <f t="shared" si="29"/>
        <v>6220.7999999999993</v>
      </c>
      <c r="AK145" s="51" t="s">
        <v>1050</v>
      </c>
      <c r="AL145" s="50" t="s">
        <v>1053</v>
      </c>
      <c r="AM145" s="49">
        <f t="shared" si="26"/>
        <v>238.5</v>
      </c>
      <c r="AN145" s="48">
        <f t="shared" si="44"/>
        <v>286.2</v>
      </c>
      <c r="AO145" s="47">
        <f t="shared" si="37"/>
        <v>4770</v>
      </c>
      <c r="AP145" s="46">
        <f t="shared" si="45"/>
        <v>5724</v>
      </c>
      <c r="AZ145" s="71">
        <v>90</v>
      </c>
      <c r="BA145" s="45">
        <v>4770</v>
      </c>
      <c r="BC145" s="464"/>
    </row>
    <row r="146" spans="1:55">
      <c r="A146" s="78" t="s">
        <v>894</v>
      </c>
      <c r="B146" s="77" t="s">
        <v>1025</v>
      </c>
      <c r="C146" s="79">
        <v>50</v>
      </c>
      <c r="D146" s="79">
        <v>1000</v>
      </c>
      <c r="E146" s="79">
        <v>600</v>
      </c>
      <c r="F146" s="77" t="str">
        <f t="shared" si="38"/>
        <v>1000x600x50</v>
      </c>
      <c r="G146" s="163" t="s">
        <v>1052</v>
      </c>
      <c r="H146" s="73" t="s">
        <v>1051</v>
      </c>
      <c r="I146" s="72" t="s">
        <v>117</v>
      </c>
      <c r="J146" s="70"/>
      <c r="K146" s="69"/>
      <c r="L146" s="69"/>
      <c r="M146" s="68" t="s">
        <v>5</v>
      </c>
      <c r="N146" s="67">
        <v>8</v>
      </c>
      <c r="O146" s="60">
        <f t="shared" si="39"/>
        <v>4.8</v>
      </c>
      <c r="P146" s="59">
        <f t="shared" si="40"/>
        <v>0.24</v>
      </c>
      <c r="Q146" s="58">
        <f t="shared" si="25"/>
        <v>21.599999999999998</v>
      </c>
      <c r="R146" s="62">
        <v>12</v>
      </c>
      <c r="S146" s="64">
        <v>2</v>
      </c>
      <c r="T146" s="180">
        <f>R146*N146</f>
        <v>96</v>
      </c>
      <c r="U146" s="60">
        <f>O146*R146</f>
        <v>57.599999999999994</v>
      </c>
      <c r="V146" s="59">
        <f>P146*R146</f>
        <v>2.88</v>
      </c>
      <c r="W146" s="60">
        <f>AZ146*V146</f>
        <v>259.2</v>
      </c>
      <c r="X146" s="60" t="s">
        <v>560</v>
      </c>
      <c r="Y146" s="179">
        <f>R146/S146*N146*C146+140</f>
        <v>2540</v>
      </c>
      <c r="Z146" s="161">
        <v>312</v>
      </c>
      <c r="AA146" s="64">
        <v>26</v>
      </c>
      <c r="AB146" s="60">
        <f t="shared" si="41"/>
        <v>1497.6</v>
      </c>
      <c r="AC146" s="59">
        <f t="shared" si="42"/>
        <v>74.88</v>
      </c>
      <c r="AD146" s="58">
        <f t="shared" si="43"/>
        <v>6739.2</v>
      </c>
      <c r="AE146" s="475" t="s">
        <v>287</v>
      </c>
      <c r="AF146" s="478">
        <v>24</v>
      </c>
      <c r="AG146" s="177" t="s">
        <v>150</v>
      </c>
      <c r="AH146" s="54">
        <f t="shared" si="27"/>
        <v>1382.3999999999999</v>
      </c>
      <c r="AI146" s="53">
        <f t="shared" si="28"/>
        <v>69.12</v>
      </c>
      <c r="AJ146" s="52">
        <f t="shared" si="29"/>
        <v>6220.7999999999993</v>
      </c>
      <c r="AK146" s="51" t="s">
        <v>1050</v>
      </c>
      <c r="AL146" s="50" t="s">
        <v>1049</v>
      </c>
      <c r="AM146" s="49">
        <f t="shared" si="26"/>
        <v>238.5</v>
      </c>
      <c r="AN146" s="48">
        <f t="shared" si="44"/>
        <v>286.2</v>
      </c>
      <c r="AO146" s="47">
        <f t="shared" ref="AO146:AO177" si="46">ROUND(BA146*(1-$AP$10),2)</f>
        <v>4770</v>
      </c>
      <c r="AP146" s="46">
        <f t="shared" si="45"/>
        <v>5724</v>
      </c>
      <c r="AZ146" s="71">
        <v>90</v>
      </c>
      <c r="BA146" s="45">
        <v>4770</v>
      </c>
      <c r="BC146" s="464"/>
    </row>
    <row r="147" spans="1:55">
      <c r="A147" s="78" t="s">
        <v>894</v>
      </c>
      <c r="B147" s="77" t="s">
        <v>1025</v>
      </c>
      <c r="C147" s="76">
        <v>60</v>
      </c>
      <c r="D147" s="79">
        <v>1000</v>
      </c>
      <c r="E147" s="79">
        <v>600</v>
      </c>
      <c r="F147" s="75" t="str">
        <f t="shared" si="38"/>
        <v>1000x600x60</v>
      </c>
      <c r="G147" s="163" t="s">
        <v>1048</v>
      </c>
      <c r="H147" s="73" t="s">
        <v>1047</v>
      </c>
      <c r="I147" s="72" t="s">
        <v>2</v>
      </c>
      <c r="J147" s="70" t="s">
        <v>5</v>
      </c>
      <c r="K147" s="69" t="s">
        <v>5</v>
      </c>
      <c r="L147" s="69" t="s">
        <v>5</v>
      </c>
      <c r="M147" s="68" t="s">
        <v>5</v>
      </c>
      <c r="N147" s="67">
        <v>6</v>
      </c>
      <c r="O147" s="60">
        <f t="shared" si="39"/>
        <v>3.6</v>
      </c>
      <c r="P147" s="59">
        <f t="shared" si="40"/>
        <v>0.216</v>
      </c>
      <c r="Q147" s="58">
        <f t="shared" ref="Q147:Q210" si="47">P147*AZ147</f>
        <v>19.440000000000001</v>
      </c>
      <c r="R147" s="168"/>
      <c r="S147" s="64"/>
      <c r="T147" s="167"/>
      <c r="U147" s="165"/>
      <c r="V147" s="166"/>
      <c r="W147" s="165"/>
      <c r="X147" s="165"/>
      <c r="Y147" s="164"/>
      <c r="Z147" s="62">
        <v>364</v>
      </c>
      <c r="AA147" s="61" t="s">
        <v>4</v>
      </c>
      <c r="AB147" s="60">
        <f t="shared" si="41"/>
        <v>1310.4000000000001</v>
      </c>
      <c r="AC147" s="59">
        <f t="shared" si="42"/>
        <v>78.623999999999995</v>
      </c>
      <c r="AD147" s="58">
        <f t="shared" si="43"/>
        <v>7076.1600000000008</v>
      </c>
      <c r="AE147" s="160" t="s">
        <v>143</v>
      </c>
      <c r="AF147" s="56">
        <v>463</v>
      </c>
      <c r="AG147" s="55" t="s">
        <v>2</v>
      </c>
      <c r="AH147" s="54">
        <f t="shared" si="27"/>
        <v>1666.8</v>
      </c>
      <c r="AI147" s="53">
        <f t="shared" si="28"/>
        <v>100.008</v>
      </c>
      <c r="AJ147" s="52">
        <f t="shared" si="29"/>
        <v>9000.7200000000012</v>
      </c>
      <c r="AK147" s="51" t="s">
        <v>1046</v>
      </c>
      <c r="AL147" s="50"/>
      <c r="AM147" s="49">
        <f t="shared" ref="AM147:AM210" si="48">ROUND(AO147*C147/1000,2)</f>
        <v>289.2</v>
      </c>
      <c r="AN147" s="48">
        <f t="shared" si="44"/>
        <v>347.04</v>
      </c>
      <c r="AO147" s="47">
        <f t="shared" si="46"/>
        <v>4820</v>
      </c>
      <c r="AP147" s="46">
        <f t="shared" si="45"/>
        <v>5784</v>
      </c>
      <c r="AZ147" s="71">
        <v>90</v>
      </c>
      <c r="BA147" s="45">
        <v>4820</v>
      </c>
      <c r="BC147" s="464"/>
    </row>
    <row r="148" spans="1:55">
      <c r="A148" s="78" t="s">
        <v>894</v>
      </c>
      <c r="B148" s="77" t="s">
        <v>1025</v>
      </c>
      <c r="C148" s="76">
        <v>80</v>
      </c>
      <c r="D148" s="79">
        <v>1000</v>
      </c>
      <c r="E148" s="79">
        <v>600</v>
      </c>
      <c r="F148" s="75" t="str">
        <f t="shared" si="38"/>
        <v>1000x600x80</v>
      </c>
      <c r="G148" s="163" t="s">
        <v>1045</v>
      </c>
      <c r="H148" s="73" t="s">
        <v>1044</v>
      </c>
      <c r="I148" s="72" t="s">
        <v>2</v>
      </c>
      <c r="J148" s="70" t="s">
        <v>5</v>
      </c>
      <c r="K148" s="69" t="s">
        <v>5</v>
      </c>
      <c r="L148" s="69" t="s">
        <v>5</v>
      </c>
      <c r="M148" s="68" t="s">
        <v>5</v>
      </c>
      <c r="N148" s="67">
        <v>4</v>
      </c>
      <c r="O148" s="60">
        <f t="shared" si="39"/>
        <v>2.4</v>
      </c>
      <c r="P148" s="59">
        <f t="shared" si="40"/>
        <v>0.192</v>
      </c>
      <c r="Q148" s="58">
        <f t="shared" si="47"/>
        <v>17.28</v>
      </c>
      <c r="R148" s="168"/>
      <c r="S148" s="64"/>
      <c r="T148" s="167"/>
      <c r="U148" s="165"/>
      <c r="V148" s="166"/>
      <c r="W148" s="165"/>
      <c r="X148" s="165"/>
      <c r="Y148" s="164"/>
      <c r="Z148" s="62">
        <v>416</v>
      </c>
      <c r="AA148" s="61" t="s">
        <v>4</v>
      </c>
      <c r="AB148" s="60">
        <f t="shared" si="41"/>
        <v>998.4</v>
      </c>
      <c r="AC148" s="59">
        <f t="shared" si="42"/>
        <v>79.872</v>
      </c>
      <c r="AD148" s="58">
        <f t="shared" si="43"/>
        <v>7188.4800000000005</v>
      </c>
      <c r="AE148" s="160" t="s">
        <v>143</v>
      </c>
      <c r="AF148" s="56">
        <v>521</v>
      </c>
      <c r="AG148" s="55" t="s">
        <v>2</v>
      </c>
      <c r="AH148" s="54">
        <f t="shared" si="27"/>
        <v>1250.3999999999999</v>
      </c>
      <c r="AI148" s="53">
        <f t="shared" si="28"/>
        <v>100.032</v>
      </c>
      <c r="AJ148" s="52">
        <f t="shared" si="29"/>
        <v>9002.880000000001</v>
      </c>
      <c r="AK148" s="51" t="s">
        <v>1043</v>
      </c>
      <c r="AL148" s="50"/>
      <c r="AM148" s="49">
        <f t="shared" si="48"/>
        <v>385.6</v>
      </c>
      <c r="AN148" s="48">
        <f t="shared" si="44"/>
        <v>462.72</v>
      </c>
      <c r="AO148" s="47">
        <f t="shared" si="46"/>
        <v>4820</v>
      </c>
      <c r="AP148" s="46">
        <f t="shared" si="45"/>
        <v>5784</v>
      </c>
      <c r="AZ148" s="71">
        <v>90</v>
      </c>
      <c r="BA148" s="45">
        <v>4820</v>
      </c>
      <c r="BC148" s="464"/>
    </row>
    <row r="149" spans="1:55">
      <c r="A149" s="78" t="s">
        <v>894</v>
      </c>
      <c r="B149" s="77" t="s">
        <v>1025</v>
      </c>
      <c r="C149" s="76">
        <v>100</v>
      </c>
      <c r="D149" s="79">
        <v>1000</v>
      </c>
      <c r="E149" s="79">
        <v>600</v>
      </c>
      <c r="F149" s="75" t="str">
        <f t="shared" si="38"/>
        <v>1000x600x100</v>
      </c>
      <c r="G149" s="163" t="s">
        <v>1042</v>
      </c>
      <c r="H149" s="73" t="s">
        <v>1041</v>
      </c>
      <c r="I149" s="72" t="s">
        <v>2</v>
      </c>
      <c r="J149" s="70" t="s">
        <v>5</v>
      </c>
      <c r="K149" s="69" t="s">
        <v>5</v>
      </c>
      <c r="L149" s="69" t="s">
        <v>5</v>
      </c>
      <c r="M149" s="68" t="s">
        <v>5</v>
      </c>
      <c r="N149" s="67">
        <v>4</v>
      </c>
      <c r="O149" s="60">
        <f t="shared" si="39"/>
        <v>2.4</v>
      </c>
      <c r="P149" s="59">
        <f t="shared" si="40"/>
        <v>0.24</v>
      </c>
      <c r="Q149" s="58">
        <f t="shared" si="47"/>
        <v>21.599999999999998</v>
      </c>
      <c r="R149" s="168"/>
      <c r="S149" s="64"/>
      <c r="T149" s="167"/>
      <c r="U149" s="165"/>
      <c r="V149" s="166"/>
      <c r="W149" s="165"/>
      <c r="X149" s="165"/>
      <c r="Y149" s="164"/>
      <c r="Z149" s="62">
        <v>338</v>
      </c>
      <c r="AA149" s="61" t="s">
        <v>4</v>
      </c>
      <c r="AB149" s="60">
        <f t="shared" si="41"/>
        <v>811.19999999999993</v>
      </c>
      <c r="AC149" s="59">
        <f t="shared" si="42"/>
        <v>81.11999999999999</v>
      </c>
      <c r="AD149" s="58">
        <f t="shared" si="43"/>
        <v>7300.7999999999993</v>
      </c>
      <c r="AE149" s="57" t="s">
        <v>3</v>
      </c>
      <c r="AF149" s="56">
        <v>1</v>
      </c>
      <c r="AG149" s="55" t="s">
        <v>2</v>
      </c>
      <c r="AH149" s="54">
        <f t="shared" si="27"/>
        <v>2.4</v>
      </c>
      <c r="AI149" s="53">
        <f t="shared" si="28"/>
        <v>0.24</v>
      </c>
      <c r="AJ149" s="52">
        <f t="shared" si="29"/>
        <v>21.599999999999998</v>
      </c>
      <c r="AK149" s="51" t="s">
        <v>1033</v>
      </c>
      <c r="AL149" s="50"/>
      <c r="AM149" s="49">
        <f t="shared" si="48"/>
        <v>468</v>
      </c>
      <c r="AN149" s="48">
        <f t="shared" si="44"/>
        <v>561.6</v>
      </c>
      <c r="AO149" s="47">
        <f t="shared" si="46"/>
        <v>4680</v>
      </c>
      <c r="AP149" s="46">
        <f t="shared" si="45"/>
        <v>5616</v>
      </c>
      <c r="AZ149" s="71">
        <v>90</v>
      </c>
      <c r="BA149" s="45">
        <v>4680</v>
      </c>
      <c r="BC149" s="464"/>
    </row>
    <row r="150" spans="1:55">
      <c r="A150" s="78" t="s">
        <v>894</v>
      </c>
      <c r="B150" s="77" t="s">
        <v>1025</v>
      </c>
      <c r="C150" s="79">
        <v>100</v>
      </c>
      <c r="D150" s="79">
        <v>1000</v>
      </c>
      <c r="E150" s="79">
        <v>600</v>
      </c>
      <c r="F150" s="77" t="str">
        <f t="shared" si="38"/>
        <v>1000x600x100</v>
      </c>
      <c r="G150" s="163" t="s">
        <v>1040</v>
      </c>
      <c r="H150" s="73" t="s">
        <v>1039</v>
      </c>
      <c r="I150" s="72" t="s">
        <v>117</v>
      </c>
      <c r="J150" s="70" t="s">
        <v>5</v>
      </c>
      <c r="K150" s="69"/>
      <c r="L150" s="69"/>
      <c r="M150" s="68"/>
      <c r="N150" s="67">
        <v>4</v>
      </c>
      <c r="O150" s="60">
        <f t="shared" si="39"/>
        <v>2.4</v>
      </c>
      <c r="P150" s="59">
        <f t="shared" si="40"/>
        <v>0.24</v>
      </c>
      <c r="Q150" s="58">
        <f t="shared" si="47"/>
        <v>21.599999999999998</v>
      </c>
      <c r="R150" s="62">
        <v>12</v>
      </c>
      <c r="S150" s="64">
        <v>2</v>
      </c>
      <c r="T150" s="180">
        <f>R150*N150</f>
        <v>48</v>
      </c>
      <c r="U150" s="60">
        <f>O150*R150</f>
        <v>28.799999999999997</v>
      </c>
      <c r="V150" s="59">
        <f>P150*R150</f>
        <v>2.88</v>
      </c>
      <c r="W150" s="60">
        <f>AZ150*V150</f>
        <v>259.2</v>
      </c>
      <c r="X150" s="60" t="s">
        <v>560</v>
      </c>
      <c r="Y150" s="179">
        <f>R150/S150*N150*C150+140</f>
        <v>2540</v>
      </c>
      <c r="Z150" s="161">
        <v>312</v>
      </c>
      <c r="AA150" s="64">
        <v>26</v>
      </c>
      <c r="AB150" s="60">
        <f t="shared" si="41"/>
        <v>748.8</v>
      </c>
      <c r="AC150" s="59">
        <f t="shared" si="42"/>
        <v>74.88</v>
      </c>
      <c r="AD150" s="58">
        <f t="shared" si="43"/>
        <v>6739.2</v>
      </c>
      <c r="AE150" s="475" t="s">
        <v>287</v>
      </c>
      <c r="AF150" s="478">
        <v>24</v>
      </c>
      <c r="AG150" s="177" t="s">
        <v>150</v>
      </c>
      <c r="AH150" s="54">
        <f t="shared" si="27"/>
        <v>691.19999999999993</v>
      </c>
      <c r="AI150" s="53">
        <f t="shared" si="28"/>
        <v>69.12</v>
      </c>
      <c r="AJ150" s="52">
        <f t="shared" si="29"/>
        <v>6220.7999999999993</v>
      </c>
      <c r="AK150" s="51" t="s">
        <v>1033</v>
      </c>
      <c r="AL150" s="50" t="s">
        <v>1032</v>
      </c>
      <c r="AM150" s="49">
        <f t="shared" si="48"/>
        <v>477</v>
      </c>
      <c r="AN150" s="48">
        <f t="shared" si="44"/>
        <v>572.4</v>
      </c>
      <c r="AO150" s="47">
        <f t="shared" si="46"/>
        <v>4770</v>
      </c>
      <c r="AP150" s="46">
        <f t="shared" si="45"/>
        <v>5724</v>
      </c>
      <c r="AZ150" s="71">
        <v>90</v>
      </c>
      <c r="BA150" s="45">
        <v>4770</v>
      </c>
      <c r="BC150" s="464"/>
    </row>
    <row r="151" spans="1:55">
      <c r="A151" s="78" t="s">
        <v>894</v>
      </c>
      <c r="B151" s="77" t="s">
        <v>1025</v>
      </c>
      <c r="C151" s="79">
        <v>100</v>
      </c>
      <c r="D151" s="79">
        <v>1000</v>
      </c>
      <c r="E151" s="79">
        <v>600</v>
      </c>
      <c r="F151" s="77" t="str">
        <f t="shared" si="38"/>
        <v>1000x600x100</v>
      </c>
      <c r="G151" s="163" t="s">
        <v>1038</v>
      </c>
      <c r="H151" s="73" t="s">
        <v>1037</v>
      </c>
      <c r="I151" s="72" t="s">
        <v>117</v>
      </c>
      <c r="J151" s="70"/>
      <c r="K151" s="69" t="s">
        <v>5</v>
      </c>
      <c r="L151" s="69" t="s">
        <v>5</v>
      </c>
      <c r="M151" s="68"/>
      <c r="N151" s="67">
        <v>4</v>
      </c>
      <c r="O151" s="60">
        <f t="shared" si="39"/>
        <v>2.4</v>
      </c>
      <c r="P151" s="59">
        <f t="shared" si="40"/>
        <v>0.24</v>
      </c>
      <c r="Q151" s="58">
        <f t="shared" si="47"/>
        <v>21.599999999999998</v>
      </c>
      <c r="R151" s="62">
        <v>24</v>
      </c>
      <c r="S151" s="64">
        <v>4</v>
      </c>
      <c r="T151" s="180">
        <f>R151*N151</f>
        <v>96</v>
      </c>
      <c r="U151" s="60">
        <f>O151*R151</f>
        <v>57.599999999999994</v>
      </c>
      <c r="V151" s="59">
        <f>P151*R151</f>
        <v>5.76</v>
      </c>
      <c r="W151" s="60">
        <f>AZ151*V151</f>
        <v>518.4</v>
      </c>
      <c r="X151" s="60" t="s">
        <v>280</v>
      </c>
      <c r="Y151" s="185">
        <f>R151/S151*N151*C151+140</f>
        <v>2540</v>
      </c>
      <c r="Z151" s="161">
        <v>312</v>
      </c>
      <c r="AA151" s="64">
        <v>13</v>
      </c>
      <c r="AB151" s="60">
        <f t="shared" si="41"/>
        <v>748.8</v>
      </c>
      <c r="AC151" s="59">
        <f t="shared" si="42"/>
        <v>74.88</v>
      </c>
      <c r="AD151" s="58">
        <f t="shared" si="43"/>
        <v>6739.2</v>
      </c>
      <c r="AE151" s="475" t="s">
        <v>287</v>
      </c>
      <c r="AF151" s="478">
        <v>12</v>
      </c>
      <c r="AG151" s="177" t="s">
        <v>150</v>
      </c>
      <c r="AH151" s="54">
        <f t="shared" si="27"/>
        <v>691.19999999999993</v>
      </c>
      <c r="AI151" s="53">
        <f t="shared" si="28"/>
        <v>69.12</v>
      </c>
      <c r="AJ151" s="52">
        <f t="shared" si="29"/>
        <v>6220.7999999999993</v>
      </c>
      <c r="AK151" s="51" t="s">
        <v>1033</v>
      </c>
      <c r="AL151" s="50" t="s">
        <v>1036</v>
      </c>
      <c r="AM151" s="49">
        <f t="shared" si="48"/>
        <v>477</v>
      </c>
      <c r="AN151" s="48">
        <f t="shared" si="44"/>
        <v>572.4</v>
      </c>
      <c r="AO151" s="47">
        <f t="shared" si="46"/>
        <v>4770</v>
      </c>
      <c r="AP151" s="46">
        <f t="shared" si="45"/>
        <v>5724</v>
      </c>
      <c r="AZ151" s="71">
        <v>90</v>
      </c>
      <c r="BA151" s="45">
        <v>4770</v>
      </c>
      <c r="BC151" s="464"/>
    </row>
    <row r="152" spans="1:55">
      <c r="A152" s="78" t="s">
        <v>894</v>
      </c>
      <c r="B152" s="77" t="s">
        <v>1025</v>
      </c>
      <c r="C152" s="79">
        <v>100</v>
      </c>
      <c r="D152" s="79">
        <v>1000</v>
      </c>
      <c r="E152" s="79">
        <v>600</v>
      </c>
      <c r="F152" s="77" t="str">
        <f t="shared" si="38"/>
        <v>1000x600x100</v>
      </c>
      <c r="G152" s="163" t="s">
        <v>1035</v>
      </c>
      <c r="H152" s="73" t="s">
        <v>1034</v>
      </c>
      <c r="I152" s="72" t="s">
        <v>117</v>
      </c>
      <c r="J152" s="70"/>
      <c r="K152" s="69"/>
      <c r="L152" s="69"/>
      <c r="M152" s="68" t="s">
        <v>5</v>
      </c>
      <c r="N152" s="67">
        <v>4</v>
      </c>
      <c r="O152" s="60">
        <f t="shared" si="39"/>
        <v>2.4</v>
      </c>
      <c r="P152" s="59">
        <f t="shared" si="40"/>
        <v>0.24</v>
      </c>
      <c r="Q152" s="58">
        <f t="shared" si="47"/>
        <v>21.599999999999998</v>
      </c>
      <c r="R152" s="62">
        <v>12</v>
      </c>
      <c r="S152" s="64">
        <v>2</v>
      </c>
      <c r="T152" s="180">
        <f>R152*N152</f>
        <v>48</v>
      </c>
      <c r="U152" s="60">
        <f>O152*R152</f>
        <v>28.799999999999997</v>
      </c>
      <c r="V152" s="59">
        <f>P152*R152</f>
        <v>2.88</v>
      </c>
      <c r="W152" s="60">
        <f>AZ152*V152</f>
        <v>259.2</v>
      </c>
      <c r="X152" s="60" t="s">
        <v>560</v>
      </c>
      <c r="Y152" s="179">
        <f>R152/S152*N152*C152+140</f>
        <v>2540</v>
      </c>
      <c r="Z152" s="161">
        <v>312</v>
      </c>
      <c r="AA152" s="64">
        <v>26</v>
      </c>
      <c r="AB152" s="60">
        <f t="shared" si="41"/>
        <v>748.8</v>
      </c>
      <c r="AC152" s="59">
        <f t="shared" si="42"/>
        <v>74.88</v>
      </c>
      <c r="AD152" s="58">
        <f t="shared" si="43"/>
        <v>6739.2</v>
      </c>
      <c r="AE152" s="475" t="s">
        <v>287</v>
      </c>
      <c r="AF152" s="478">
        <v>24</v>
      </c>
      <c r="AG152" s="177" t="s">
        <v>150</v>
      </c>
      <c r="AH152" s="54">
        <f t="shared" si="27"/>
        <v>691.19999999999993</v>
      </c>
      <c r="AI152" s="53">
        <f t="shared" si="28"/>
        <v>69.12</v>
      </c>
      <c r="AJ152" s="52">
        <f t="shared" si="29"/>
        <v>6220.7999999999993</v>
      </c>
      <c r="AK152" s="51" t="s">
        <v>1033</v>
      </c>
      <c r="AL152" s="50" t="s">
        <v>1032</v>
      </c>
      <c r="AM152" s="49">
        <f t="shared" si="48"/>
        <v>477</v>
      </c>
      <c r="AN152" s="48">
        <f t="shared" si="44"/>
        <v>572.4</v>
      </c>
      <c r="AO152" s="47">
        <f t="shared" si="46"/>
        <v>4770</v>
      </c>
      <c r="AP152" s="46">
        <f t="shared" si="45"/>
        <v>5724</v>
      </c>
      <c r="AZ152" s="71">
        <v>90</v>
      </c>
      <c r="BA152" s="45">
        <v>4770</v>
      </c>
      <c r="BC152" s="464"/>
    </row>
    <row r="153" spans="1:55">
      <c r="A153" s="78" t="s">
        <v>894</v>
      </c>
      <c r="B153" s="77" t="s">
        <v>1025</v>
      </c>
      <c r="C153" s="76">
        <v>120</v>
      </c>
      <c r="D153" s="79">
        <v>1000</v>
      </c>
      <c r="E153" s="79">
        <v>600</v>
      </c>
      <c r="F153" s="75" t="str">
        <f t="shared" si="38"/>
        <v>1000x600x120</v>
      </c>
      <c r="G153" s="163" t="s">
        <v>1031</v>
      </c>
      <c r="H153" s="73" t="s">
        <v>1030</v>
      </c>
      <c r="I153" s="72" t="s">
        <v>2</v>
      </c>
      <c r="J153" s="70" t="s">
        <v>5</v>
      </c>
      <c r="K153" s="69" t="s">
        <v>5</v>
      </c>
      <c r="L153" s="69" t="s">
        <v>5</v>
      </c>
      <c r="M153" s="68" t="s">
        <v>5</v>
      </c>
      <c r="N153" s="67">
        <v>3</v>
      </c>
      <c r="O153" s="60">
        <f t="shared" si="39"/>
        <v>1.8</v>
      </c>
      <c r="P153" s="59">
        <f t="shared" si="40"/>
        <v>0.216</v>
      </c>
      <c r="Q153" s="58">
        <f t="shared" si="47"/>
        <v>19.440000000000001</v>
      </c>
      <c r="R153" s="168"/>
      <c r="S153" s="64"/>
      <c r="T153" s="167"/>
      <c r="U153" s="165"/>
      <c r="V153" s="166"/>
      <c r="W153" s="165"/>
      <c r="X153" s="165"/>
      <c r="Y153" s="164"/>
      <c r="Z153" s="62">
        <v>364</v>
      </c>
      <c r="AA153" s="61" t="s">
        <v>4</v>
      </c>
      <c r="AB153" s="60">
        <f t="shared" si="41"/>
        <v>655.20000000000005</v>
      </c>
      <c r="AC153" s="59">
        <f t="shared" si="42"/>
        <v>78.623999999999995</v>
      </c>
      <c r="AD153" s="58">
        <f t="shared" si="43"/>
        <v>7076.1600000000008</v>
      </c>
      <c r="AE153" s="160" t="s">
        <v>143</v>
      </c>
      <c r="AF153" s="56">
        <v>463</v>
      </c>
      <c r="AG153" s="55" t="s">
        <v>2</v>
      </c>
      <c r="AH153" s="54">
        <f t="shared" si="27"/>
        <v>833.4</v>
      </c>
      <c r="AI153" s="53">
        <f t="shared" si="28"/>
        <v>100.008</v>
      </c>
      <c r="AJ153" s="52">
        <f t="shared" si="29"/>
        <v>9000.7200000000012</v>
      </c>
      <c r="AK153" s="51" t="s">
        <v>1029</v>
      </c>
      <c r="AL153" s="50"/>
      <c r="AM153" s="49">
        <f t="shared" si="48"/>
        <v>578.4</v>
      </c>
      <c r="AN153" s="48">
        <f t="shared" si="44"/>
        <v>694.08</v>
      </c>
      <c r="AO153" s="47">
        <f t="shared" si="46"/>
        <v>4820</v>
      </c>
      <c r="AP153" s="46">
        <f t="shared" si="45"/>
        <v>5784</v>
      </c>
      <c r="AZ153" s="71">
        <v>90</v>
      </c>
      <c r="BA153" s="45">
        <v>4820</v>
      </c>
      <c r="BC153" s="464"/>
    </row>
    <row r="154" spans="1:55">
      <c r="A154" s="78" t="s">
        <v>894</v>
      </c>
      <c r="B154" s="77" t="s">
        <v>1025</v>
      </c>
      <c r="C154" s="76">
        <v>150</v>
      </c>
      <c r="D154" s="79">
        <v>1000</v>
      </c>
      <c r="E154" s="79">
        <v>600</v>
      </c>
      <c r="F154" s="75" t="str">
        <f t="shared" si="38"/>
        <v>1000x600x150</v>
      </c>
      <c r="G154" s="163" t="s">
        <v>1028</v>
      </c>
      <c r="H154" s="73" t="s">
        <v>1027</v>
      </c>
      <c r="I154" s="72" t="s">
        <v>2</v>
      </c>
      <c r="J154" s="70" t="s">
        <v>5</v>
      </c>
      <c r="K154" s="69" t="s">
        <v>5</v>
      </c>
      <c r="L154" s="69" t="s">
        <v>5</v>
      </c>
      <c r="M154" s="68" t="s">
        <v>5</v>
      </c>
      <c r="N154" s="67">
        <v>2</v>
      </c>
      <c r="O154" s="60">
        <f t="shared" si="39"/>
        <v>1.2</v>
      </c>
      <c r="P154" s="59">
        <f t="shared" si="40"/>
        <v>0.18</v>
      </c>
      <c r="Q154" s="58">
        <f t="shared" si="47"/>
        <v>16.2</v>
      </c>
      <c r="R154" s="168"/>
      <c r="S154" s="64"/>
      <c r="T154" s="167"/>
      <c r="U154" s="165"/>
      <c r="V154" s="166"/>
      <c r="W154" s="165"/>
      <c r="X154" s="165"/>
      <c r="Y154" s="164"/>
      <c r="Z154" s="62">
        <v>416</v>
      </c>
      <c r="AA154" s="61" t="s">
        <v>4</v>
      </c>
      <c r="AB154" s="60">
        <f t="shared" si="41"/>
        <v>499.2</v>
      </c>
      <c r="AC154" s="59">
        <f t="shared" si="42"/>
        <v>74.88</v>
      </c>
      <c r="AD154" s="58">
        <f t="shared" si="43"/>
        <v>6739.2</v>
      </c>
      <c r="AE154" s="160" t="s">
        <v>143</v>
      </c>
      <c r="AF154" s="56">
        <v>556</v>
      </c>
      <c r="AG154" s="55" t="s">
        <v>2</v>
      </c>
      <c r="AH154" s="54">
        <f t="shared" si="27"/>
        <v>667.19999999999993</v>
      </c>
      <c r="AI154" s="53">
        <f t="shared" si="28"/>
        <v>100.08</v>
      </c>
      <c r="AJ154" s="52">
        <f t="shared" si="29"/>
        <v>9007.1999999999989</v>
      </c>
      <c r="AK154" s="51" t="s">
        <v>1026</v>
      </c>
      <c r="AL154" s="50"/>
      <c r="AM154" s="49">
        <f t="shared" si="48"/>
        <v>723</v>
      </c>
      <c r="AN154" s="48">
        <f t="shared" si="44"/>
        <v>867.6</v>
      </c>
      <c r="AO154" s="47">
        <f t="shared" si="46"/>
        <v>4820</v>
      </c>
      <c r="AP154" s="46">
        <f t="shared" si="45"/>
        <v>5784</v>
      </c>
      <c r="AZ154" s="71">
        <v>90</v>
      </c>
      <c r="BA154" s="45">
        <v>4820</v>
      </c>
      <c r="BC154" s="464"/>
    </row>
    <row r="155" spans="1:55">
      <c r="A155" s="78" t="s">
        <v>894</v>
      </c>
      <c r="B155" s="77" t="s">
        <v>1025</v>
      </c>
      <c r="C155" s="76">
        <v>180</v>
      </c>
      <c r="D155" s="79">
        <v>1000</v>
      </c>
      <c r="E155" s="79">
        <v>600</v>
      </c>
      <c r="F155" s="75" t="str">
        <f t="shared" si="38"/>
        <v>1000x600x180</v>
      </c>
      <c r="G155" s="163" t="s">
        <v>1024</v>
      </c>
      <c r="H155" s="73" t="s">
        <v>1023</v>
      </c>
      <c r="I155" s="72" t="s">
        <v>2</v>
      </c>
      <c r="J155" s="70" t="s">
        <v>5</v>
      </c>
      <c r="K155" s="69" t="s">
        <v>5</v>
      </c>
      <c r="L155" s="69" t="s">
        <v>5</v>
      </c>
      <c r="M155" s="68" t="s">
        <v>5</v>
      </c>
      <c r="N155" s="67">
        <v>2</v>
      </c>
      <c r="O155" s="60">
        <f t="shared" si="39"/>
        <v>1.2</v>
      </c>
      <c r="P155" s="59">
        <f t="shared" si="40"/>
        <v>0.216</v>
      </c>
      <c r="Q155" s="58">
        <f t="shared" si="47"/>
        <v>19.440000000000001</v>
      </c>
      <c r="R155" s="168"/>
      <c r="S155" s="64"/>
      <c r="T155" s="167"/>
      <c r="U155" s="165"/>
      <c r="V155" s="166"/>
      <c r="W155" s="165"/>
      <c r="X155" s="165"/>
      <c r="Y155" s="164"/>
      <c r="Z155" s="62">
        <v>364</v>
      </c>
      <c r="AA155" s="61" t="s">
        <v>4</v>
      </c>
      <c r="AB155" s="60">
        <f t="shared" si="41"/>
        <v>436.8</v>
      </c>
      <c r="AC155" s="59">
        <f t="shared" si="42"/>
        <v>78.623999999999995</v>
      </c>
      <c r="AD155" s="58">
        <f t="shared" si="43"/>
        <v>7076.1600000000008</v>
      </c>
      <c r="AE155" s="160" t="s">
        <v>143</v>
      </c>
      <c r="AF155" s="56">
        <f>IF(AE155="A",1,IF(AG155="пач.",IF(AE155="B",ROUNDUP(6000/Q155,0),ROUNDUP(9000/Q155,0)),IF(AE155="B",ROUNDUP(6000/W155,0),ROUNDUP(9000/W155,0))))</f>
        <v>463</v>
      </c>
      <c r="AG155" s="55" t="s">
        <v>2</v>
      </c>
      <c r="AH155" s="54">
        <f t="shared" si="27"/>
        <v>555.6</v>
      </c>
      <c r="AI155" s="53">
        <f t="shared" si="28"/>
        <v>100.008</v>
      </c>
      <c r="AJ155" s="52">
        <f t="shared" si="29"/>
        <v>9000.7200000000012</v>
      </c>
      <c r="AK155" s="51" t="s">
        <v>1022</v>
      </c>
      <c r="AL155" s="50"/>
      <c r="AM155" s="49">
        <f t="shared" si="48"/>
        <v>867.6</v>
      </c>
      <c r="AN155" s="48">
        <f t="shared" si="44"/>
        <v>1041.1199999999999</v>
      </c>
      <c r="AO155" s="47">
        <f t="shared" si="46"/>
        <v>4820</v>
      </c>
      <c r="AP155" s="46">
        <f t="shared" si="45"/>
        <v>5784</v>
      </c>
      <c r="AZ155" s="71">
        <v>90</v>
      </c>
      <c r="BA155" s="45">
        <v>4820</v>
      </c>
      <c r="BC155" s="464"/>
    </row>
    <row r="156" spans="1:55">
      <c r="A156" s="78" t="s">
        <v>894</v>
      </c>
      <c r="B156" s="75" t="s">
        <v>986</v>
      </c>
      <c r="C156" s="76">
        <v>30</v>
      </c>
      <c r="D156" s="76">
        <v>1000</v>
      </c>
      <c r="E156" s="76">
        <v>600</v>
      </c>
      <c r="F156" s="75" t="str">
        <f t="shared" si="38"/>
        <v>1000x600x30</v>
      </c>
      <c r="G156" s="163" t="s">
        <v>1021</v>
      </c>
      <c r="H156" s="73" t="s">
        <v>1020</v>
      </c>
      <c r="I156" s="72" t="s">
        <v>2</v>
      </c>
      <c r="J156" s="70"/>
      <c r="K156" s="69" t="s">
        <v>5</v>
      </c>
      <c r="L156" s="69" t="s">
        <v>5</v>
      </c>
      <c r="M156" s="68" t="s">
        <v>5</v>
      </c>
      <c r="N156" s="67">
        <v>12</v>
      </c>
      <c r="O156" s="60">
        <f t="shared" si="39"/>
        <v>7.2</v>
      </c>
      <c r="P156" s="59">
        <f t="shared" si="40"/>
        <v>0.216</v>
      </c>
      <c r="Q156" s="58">
        <f t="shared" si="47"/>
        <v>16.2</v>
      </c>
      <c r="R156" s="168"/>
      <c r="S156" s="64"/>
      <c r="T156" s="167"/>
      <c r="U156" s="165"/>
      <c r="V156" s="166"/>
      <c r="W156" s="165"/>
      <c r="X156" s="165"/>
      <c r="Y156" s="164"/>
      <c r="Z156" s="62">
        <v>364</v>
      </c>
      <c r="AA156" s="61" t="s">
        <v>4</v>
      </c>
      <c r="AB156" s="60">
        <f t="shared" si="41"/>
        <v>2620.8000000000002</v>
      </c>
      <c r="AC156" s="59">
        <f t="shared" si="42"/>
        <v>78.623999999999995</v>
      </c>
      <c r="AD156" s="58">
        <f t="shared" si="43"/>
        <v>5896.8</v>
      </c>
      <c r="AE156" s="160" t="s">
        <v>143</v>
      </c>
      <c r="AF156" s="56">
        <v>556</v>
      </c>
      <c r="AG156" s="55" t="s">
        <v>2</v>
      </c>
      <c r="AH156" s="54">
        <f t="shared" si="27"/>
        <v>4003.2000000000003</v>
      </c>
      <c r="AI156" s="53">
        <f t="shared" si="28"/>
        <v>120.096</v>
      </c>
      <c r="AJ156" s="52">
        <f t="shared" si="29"/>
        <v>9007.1999999999989</v>
      </c>
      <c r="AK156" s="51" t="s">
        <v>1019</v>
      </c>
      <c r="AL156" s="50"/>
      <c r="AM156" s="49">
        <f t="shared" si="48"/>
        <v>135.9</v>
      </c>
      <c r="AN156" s="48">
        <f t="shared" si="44"/>
        <v>163.08000000000001</v>
      </c>
      <c r="AO156" s="47">
        <f t="shared" si="46"/>
        <v>4530</v>
      </c>
      <c r="AP156" s="46">
        <f t="shared" si="45"/>
        <v>5436</v>
      </c>
      <c r="AZ156" s="71">
        <v>75</v>
      </c>
      <c r="BA156" s="45">
        <v>4530</v>
      </c>
      <c r="BC156" s="464"/>
    </row>
    <row r="157" spans="1:55">
      <c r="A157" s="78" t="s">
        <v>894</v>
      </c>
      <c r="B157" s="77" t="s">
        <v>986</v>
      </c>
      <c r="C157" s="76">
        <v>50</v>
      </c>
      <c r="D157" s="79">
        <v>1000</v>
      </c>
      <c r="E157" s="79">
        <v>600</v>
      </c>
      <c r="F157" s="75" t="str">
        <f t="shared" si="38"/>
        <v>1000x600x50</v>
      </c>
      <c r="G157" s="163" t="s">
        <v>1018</v>
      </c>
      <c r="H157" s="73" t="s">
        <v>1017</v>
      </c>
      <c r="I157" s="72" t="s">
        <v>2</v>
      </c>
      <c r="J157" s="70" t="s">
        <v>5</v>
      </c>
      <c r="K157" s="69" t="s">
        <v>5</v>
      </c>
      <c r="L157" s="69" t="s">
        <v>5</v>
      </c>
      <c r="M157" s="68" t="s">
        <v>5</v>
      </c>
      <c r="N157" s="67">
        <v>8</v>
      </c>
      <c r="O157" s="60">
        <f t="shared" si="39"/>
        <v>4.8</v>
      </c>
      <c r="P157" s="59">
        <f t="shared" si="40"/>
        <v>0.24</v>
      </c>
      <c r="Q157" s="58">
        <f t="shared" si="47"/>
        <v>18</v>
      </c>
      <c r="R157" s="168"/>
      <c r="S157" s="64"/>
      <c r="T157" s="167"/>
      <c r="U157" s="165"/>
      <c r="V157" s="166"/>
      <c r="W157" s="165"/>
      <c r="X157" s="165"/>
      <c r="Y157" s="164"/>
      <c r="Z157" s="62">
        <v>338</v>
      </c>
      <c r="AA157" s="61" t="s">
        <v>4</v>
      </c>
      <c r="AB157" s="60">
        <f t="shared" si="41"/>
        <v>1622.3999999999999</v>
      </c>
      <c r="AC157" s="59">
        <f t="shared" si="42"/>
        <v>81.11999999999999</v>
      </c>
      <c r="AD157" s="58">
        <f t="shared" si="43"/>
        <v>6084</v>
      </c>
      <c r="AE157" s="57" t="s">
        <v>3</v>
      </c>
      <c r="AF157" s="56">
        <v>1</v>
      </c>
      <c r="AG157" s="55" t="s">
        <v>2</v>
      </c>
      <c r="AH157" s="54">
        <f t="shared" ref="AH157:AH220" si="49">IF(AG157="пач.",AF157*O157,AF157*U157)</f>
        <v>4.8</v>
      </c>
      <c r="AI157" s="53">
        <f t="shared" ref="AI157:AI220" si="50">IF(AG157="пач.",AF157*P157,AF157*V157)</f>
        <v>0.24</v>
      </c>
      <c r="AJ157" s="52">
        <f t="shared" ref="AJ157:AJ220" si="51">IF(AG157="пач.",AF157*Q157,AF157*W157)</f>
        <v>18</v>
      </c>
      <c r="AK157" s="51" t="s">
        <v>1009</v>
      </c>
      <c r="AL157" s="50"/>
      <c r="AM157" s="49">
        <f t="shared" si="48"/>
        <v>209</v>
      </c>
      <c r="AN157" s="48">
        <f t="shared" si="44"/>
        <v>250.8</v>
      </c>
      <c r="AO157" s="47">
        <f t="shared" si="46"/>
        <v>4180</v>
      </c>
      <c r="AP157" s="46">
        <f t="shared" si="45"/>
        <v>5016</v>
      </c>
      <c r="AZ157" s="71">
        <v>75</v>
      </c>
      <c r="BA157" s="45">
        <v>4180</v>
      </c>
      <c r="BC157" s="464"/>
    </row>
    <row r="158" spans="1:55">
      <c r="A158" s="78" t="s">
        <v>894</v>
      </c>
      <c r="B158" s="77" t="s">
        <v>986</v>
      </c>
      <c r="C158" s="79">
        <v>50</v>
      </c>
      <c r="D158" s="79">
        <v>1000</v>
      </c>
      <c r="E158" s="79">
        <v>600</v>
      </c>
      <c r="F158" s="77" t="str">
        <f t="shared" si="38"/>
        <v>1000x600x50</v>
      </c>
      <c r="G158" s="163" t="s">
        <v>1016</v>
      </c>
      <c r="H158" s="73" t="s">
        <v>1015</v>
      </c>
      <c r="I158" s="72" t="s">
        <v>117</v>
      </c>
      <c r="J158" s="70" t="s">
        <v>5</v>
      </c>
      <c r="K158" s="69"/>
      <c r="L158" s="69"/>
      <c r="M158" s="68"/>
      <c r="N158" s="67">
        <v>8</v>
      </c>
      <c r="O158" s="60">
        <f t="shared" si="39"/>
        <v>4.8</v>
      </c>
      <c r="P158" s="59">
        <f t="shared" si="40"/>
        <v>0.24</v>
      </c>
      <c r="Q158" s="58">
        <f t="shared" si="47"/>
        <v>18</v>
      </c>
      <c r="R158" s="62">
        <v>12</v>
      </c>
      <c r="S158" s="64">
        <v>2</v>
      </c>
      <c r="T158" s="180">
        <f>R158*N158</f>
        <v>96</v>
      </c>
      <c r="U158" s="60">
        <f>O158*R158</f>
        <v>57.599999999999994</v>
      </c>
      <c r="V158" s="59">
        <f>P158*R158</f>
        <v>2.88</v>
      </c>
      <c r="W158" s="60">
        <f>AZ158*V158</f>
        <v>216</v>
      </c>
      <c r="X158" s="60" t="s">
        <v>560</v>
      </c>
      <c r="Y158" s="179">
        <f>R158/S158*N158*C158+140</f>
        <v>2540</v>
      </c>
      <c r="Z158" s="161">
        <v>312</v>
      </c>
      <c r="AA158" s="64">
        <v>26</v>
      </c>
      <c r="AB158" s="60">
        <f t="shared" si="41"/>
        <v>1497.6</v>
      </c>
      <c r="AC158" s="59">
        <f t="shared" si="42"/>
        <v>74.88</v>
      </c>
      <c r="AD158" s="58">
        <f t="shared" si="43"/>
        <v>5616</v>
      </c>
      <c r="AE158" s="475" t="s">
        <v>287</v>
      </c>
      <c r="AF158" s="478">
        <v>28</v>
      </c>
      <c r="AG158" s="177" t="s">
        <v>150</v>
      </c>
      <c r="AH158" s="54">
        <f t="shared" si="49"/>
        <v>1612.7999999999997</v>
      </c>
      <c r="AI158" s="53">
        <f t="shared" si="50"/>
        <v>80.64</v>
      </c>
      <c r="AJ158" s="52">
        <f t="shared" si="51"/>
        <v>6048</v>
      </c>
      <c r="AK158" s="51" t="s">
        <v>1009</v>
      </c>
      <c r="AL158" s="50" t="s">
        <v>1008</v>
      </c>
      <c r="AM158" s="49">
        <f t="shared" si="48"/>
        <v>213</v>
      </c>
      <c r="AN158" s="48">
        <f t="shared" si="44"/>
        <v>255.6</v>
      </c>
      <c r="AO158" s="47">
        <f t="shared" si="46"/>
        <v>4260</v>
      </c>
      <c r="AP158" s="46">
        <f t="shared" si="45"/>
        <v>5112</v>
      </c>
      <c r="AZ158" s="71">
        <v>75</v>
      </c>
      <c r="BA158" s="45">
        <v>4260</v>
      </c>
      <c r="BC158" s="464"/>
    </row>
    <row r="159" spans="1:55">
      <c r="A159" s="78" t="s">
        <v>894</v>
      </c>
      <c r="B159" s="77" t="s">
        <v>986</v>
      </c>
      <c r="C159" s="79">
        <v>50</v>
      </c>
      <c r="D159" s="79">
        <v>1000</v>
      </c>
      <c r="E159" s="79">
        <v>600</v>
      </c>
      <c r="F159" s="77" t="str">
        <f t="shared" si="38"/>
        <v>1000x600x50</v>
      </c>
      <c r="G159" s="163" t="s">
        <v>1014</v>
      </c>
      <c r="H159" s="73" t="s">
        <v>1013</v>
      </c>
      <c r="I159" s="72" t="s">
        <v>117</v>
      </c>
      <c r="J159" s="70"/>
      <c r="K159" s="69" t="s">
        <v>5</v>
      </c>
      <c r="L159" s="69" t="s">
        <v>5</v>
      </c>
      <c r="M159" s="68"/>
      <c r="N159" s="67">
        <v>8</v>
      </c>
      <c r="O159" s="60">
        <f t="shared" si="39"/>
        <v>4.8</v>
      </c>
      <c r="P159" s="59">
        <f t="shared" si="40"/>
        <v>0.24</v>
      </c>
      <c r="Q159" s="58">
        <f t="shared" si="47"/>
        <v>18</v>
      </c>
      <c r="R159" s="62">
        <v>24</v>
      </c>
      <c r="S159" s="64">
        <v>4</v>
      </c>
      <c r="T159" s="180">
        <f>R159*N159</f>
        <v>192</v>
      </c>
      <c r="U159" s="60">
        <f>O159*R159</f>
        <v>115.19999999999999</v>
      </c>
      <c r="V159" s="59">
        <f>P159*R159</f>
        <v>5.76</v>
      </c>
      <c r="W159" s="60">
        <f>AZ159*V159</f>
        <v>432</v>
      </c>
      <c r="X159" s="60" t="s">
        <v>280</v>
      </c>
      <c r="Y159" s="185">
        <f>R159/S159*N159*C159+140</f>
        <v>2540</v>
      </c>
      <c r="Z159" s="161">
        <v>312</v>
      </c>
      <c r="AA159" s="64">
        <v>13</v>
      </c>
      <c r="AB159" s="60">
        <f t="shared" si="41"/>
        <v>1497.6</v>
      </c>
      <c r="AC159" s="59">
        <f t="shared" si="42"/>
        <v>74.88</v>
      </c>
      <c r="AD159" s="58">
        <f t="shared" si="43"/>
        <v>5616</v>
      </c>
      <c r="AE159" s="475" t="s">
        <v>287</v>
      </c>
      <c r="AF159" s="478">
        <v>14</v>
      </c>
      <c r="AG159" s="177" t="s">
        <v>150</v>
      </c>
      <c r="AH159" s="54">
        <f t="shared" si="49"/>
        <v>1612.7999999999997</v>
      </c>
      <c r="AI159" s="53">
        <f t="shared" si="50"/>
        <v>80.64</v>
      </c>
      <c r="AJ159" s="52">
        <f t="shared" si="51"/>
        <v>6048</v>
      </c>
      <c r="AK159" s="51" t="s">
        <v>1009</v>
      </c>
      <c r="AL159" s="50" t="s">
        <v>1012</v>
      </c>
      <c r="AM159" s="49">
        <f t="shared" si="48"/>
        <v>213</v>
      </c>
      <c r="AN159" s="48">
        <f t="shared" si="44"/>
        <v>255.6</v>
      </c>
      <c r="AO159" s="47">
        <f t="shared" si="46"/>
        <v>4260</v>
      </c>
      <c r="AP159" s="46">
        <f t="shared" si="45"/>
        <v>5112</v>
      </c>
      <c r="AZ159" s="71">
        <v>75</v>
      </c>
      <c r="BA159" s="45">
        <v>4260</v>
      </c>
      <c r="BC159" s="464"/>
    </row>
    <row r="160" spans="1:55">
      <c r="A160" s="78" t="s">
        <v>894</v>
      </c>
      <c r="B160" s="77" t="s">
        <v>986</v>
      </c>
      <c r="C160" s="79">
        <v>50</v>
      </c>
      <c r="D160" s="79">
        <v>1000</v>
      </c>
      <c r="E160" s="79">
        <v>600</v>
      </c>
      <c r="F160" s="77" t="str">
        <f t="shared" si="38"/>
        <v>1000x600x50</v>
      </c>
      <c r="G160" s="163" t="s">
        <v>1011</v>
      </c>
      <c r="H160" s="73" t="s">
        <v>1010</v>
      </c>
      <c r="I160" s="72" t="s">
        <v>117</v>
      </c>
      <c r="J160" s="70"/>
      <c r="K160" s="69"/>
      <c r="L160" s="69"/>
      <c r="M160" s="68" t="s">
        <v>5</v>
      </c>
      <c r="N160" s="67">
        <v>8</v>
      </c>
      <c r="O160" s="60">
        <f t="shared" si="39"/>
        <v>4.8</v>
      </c>
      <c r="P160" s="59">
        <f t="shared" si="40"/>
        <v>0.24</v>
      </c>
      <c r="Q160" s="58">
        <f t="shared" si="47"/>
        <v>18</v>
      </c>
      <c r="R160" s="62">
        <v>12</v>
      </c>
      <c r="S160" s="64">
        <v>2</v>
      </c>
      <c r="T160" s="180">
        <f>R160*N160</f>
        <v>96</v>
      </c>
      <c r="U160" s="60">
        <f>O160*R160</f>
        <v>57.599999999999994</v>
      </c>
      <c r="V160" s="59">
        <f>P160*R160</f>
        <v>2.88</v>
      </c>
      <c r="W160" s="60">
        <f>AZ160*V160</f>
        <v>216</v>
      </c>
      <c r="X160" s="60" t="s">
        <v>560</v>
      </c>
      <c r="Y160" s="179">
        <f>R160/S160*N160*C160+140</f>
        <v>2540</v>
      </c>
      <c r="Z160" s="161">
        <v>312</v>
      </c>
      <c r="AA160" s="64">
        <v>26</v>
      </c>
      <c r="AB160" s="60">
        <f t="shared" si="41"/>
        <v>1497.6</v>
      </c>
      <c r="AC160" s="59">
        <f t="shared" si="42"/>
        <v>74.88</v>
      </c>
      <c r="AD160" s="58">
        <f t="shared" si="43"/>
        <v>5616</v>
      </c>
      <c r="AE160" s="475" t="s">
        <v>287</v>
      </c>
      <c r="AF160" s="478">
        <v>28</v>
      </c>
      <c r="AG160" s="177" t="s">
        <v>150</v>
      </c>
      <c r="AH160" s="54">
        <f t="shared" si="49"/>
        <v>1612.7999999999997</v>
      </c>
      <c r="AI160" s="53">
        <f t="shared" si="50"/>
        <v>80.64</v>
      </c>
      <c r="AJ160" s="52">
        <f t="shared" si="51"/>
        <v>6048</v>
      </c>
      <c r="AK160" s="51" t="s">
        <v>1009</v>
      </c>
      <c r="AL160" s="50" t="s">
        <v>1008</v>
      </c>
      <c r="AM160" s="49">
        <f t="shared" si="48"/>
        <v>213</v>
      </c>
      <c r="AN160" s="48">
        <f t="shared" si="44"/>
        <v>255.6</v>
      </c>
      <c r="AO160" s="47">
        <f t="shared" si="46"/>
        <v>4260</v>
      </c>
      <c r="AP160" s="46">
        <f t="shared" si="45"/>
        <v>5112</v>
      </c>
      <c r="AZ160" s="71">
        <v>75</v>
      </c>
      <c r="BA160" s="45">
        <v>4260</v>
      </c>
      <c r="BC160" s="464"/>
    </row>
    <row r="161" spans="1:55">
      <c r="A161" s="78" t="s">
        <v>894</v>
      </c>
      <c r="B161" s="77" t="s">
        <v>986</v>
      </c>
      <c r="C161" s="76">
        <v>60</v>
      </c>
      <c r="D161" s="79">
        <v>1000</v>
      </c>
      <c r="E161" s="79">
        <v>600</v>
      </c>
      <c r="F161" s="75" t="str">
        <f t="shared" si="38"/>
        <v>1000x600x60</v>
      </c>
      <c r="G161" s="470" t="s">
        <v>2064</v>
      </c>
      <c r="H161" s="73" t="s">
        <v>1007</v>
      </c>
      <c r="I161" s="72" t="s">
        <v>2</v>
      </c>
      <c r="J161" s="70" t="s">
        <v>5</v>
      </c>
      <c r="K161" s="69" t="s">
        <v>5</v>
      </c>
      <c r="L161" s="69" t="s">
        <v>5</v>
      </c>
      <c r="M161" s="68" t="s">
        <v>5</v>
      </c>
      <c r="N161" s="67">
        <v>8</v>
      </c>
      <c r="O161" s="60">
        <f t="shared" si="39"/>
        <v>4.8</v>
      </c>
      <c r="P161" s="59">
        <f t="shared" si="40"/>
        <v>0.28799999999999998</v>
      </c>
      <c r="Q161" s="58">
        <f t="shared" si="47"/>
        <v>21.599999999999998</v>
      </c>
      <c r="R161" s="168"/>
      <c r="S161" s="64"/>
      <c r="T161" s="167"/>
      <c r="U161" s="165"/>
      <c r="V161" s="166"/>
      <c r="W161" s="165"/>
      <c r="X161" s="165"/>
      <c r="Y161" s="164"/>
      <c r="Z161" s="62">
        <v>286</v>
      </c>
      <c r="AA161" s="61" t="s">
        <v>4</v>
      </c>
      <c r="AB161" s="60">
        <f t="shared" si="41"/>
        <v>1372.8</v>
      </c>
      <c r="AC161" s="59">
        <f t="shared" si="42"/>
        <v>82.367999999999995</v>
      </c>
      <c r="AD161" s="58">
        <f t="shared" si="43"/>
        <v>6177.5999999999995</v>
      </c>
      <c r="AE161" s="160" t="s">
        <v>143</v>
      </c>
      <c r="AF161" s="478">
        <v>417</v>
      </c>
      <c r="AG161" s="55" t="s">
        <v>2</v>
      </c>
      <c r="AH161" s="54">
        <f t="shared" si="49"/>
        <v>2001.6</v>
      </c>
      <c r="AI161" s="53">
        <f t="shared" si="50"/>
        <v>120.09599999999999</v>
      </c>
      <c r="AJ161" s="52">
        <f t="shared" si="51"/>
        <v>9007.1999999999989</v>
      </c>
      <c r="AK161" s="476" t="s">
        <v>2079</v>
      </c>
      <c r="AL161" s="50"/>
      <c r="AM161" s="49">
        <f t="shared" si="48"/>
        <v>258.60000000000002</v>
      </c>
      <c r="AN161" s="48">
        <f t="shared" si="44"/>
        <v>310.32</v>
      </c>
      <c r="AO161" s="47">
        <f t="shared" si="46"/>
        <v>4310</v>
      </c>
      <c r="AP161" s="46">
        <f t="shared" si="45"/>
        <v>5172</v>
      </c>
      <c r="AZ161" s="71">
        <v>75</v>
      </c>
      <c r="BA161" s="45">
        <v>4310</v>
      </c>
      <c r="BC161" s="464"/>
    </row>
    <row r="162" spans="1:55">
      <c r="A162" s="78" t="s">
        <v>894</v>
      </c>
      <c r="B162" s="77" t="s">
        <v>986</v>
      </c>
      <c r="C162" s="76">
        <v>70</v>
      </c>
      <c r="D162" s="79">
        <v>1000</v>
      </c>
      <c r="E162" s="79">
        <v>600</v>
      </c>
      <c r="F162" s="75" t="str">
        <f t="shared" si="38"/>
        <v>1000x600x70</v>
      </c>
      <c r="G162" s="163" t="s">
        <v>1006</v>
      </c>
      <c r="H162" s="73" t="s">
        <v>1005</v>
      </c>
      <c r="I162" s="72" t="s">
        <v>2</v>
      </c>
      <c r="J162" s="70" t="s">
        <v>5</v>
      </c>
      <c r="K162" s="69" t="s">
        <v>5</v>
      </c>
      <c r="L162" s="69" t="s">
        <v>5</v>
      </c>
      <c r="M162" s="68" t="s">
        <v>5</v>
      </c>
      <c r="N162" s="67">
        <v>6</v>
      </c>
      <c r="O162" s="60">
        <f t="shared" si="39"/>
        <v>3.6</v>
      </c>
      <c r="P162" s="59">
        <f t="shared" si="40"/>
        <v>0.252</v>
      </c>
      <c r="Q162" s="58">
        <f t="shared" si="47"/>
        <v>18.899999999999999</v>
      </c>
      <c r="R162" s="168"/>
      <c r="S162" s="64"/>
      <c r="T162" s="167"/>
      <c r="U162" s="165"/>
      <c r="V162" s="166"/>
      <c r="W162" s="165"/>
      <c r="X162" s="165"/>
      <c r="Y162" s="164"/>
      <c r="Z162" s="62">
        <v>312</v>
      </c>
      <c r="AA162" s="61" t="s">
        <v>4</v>
      </c>
      <c r="AB162" s="60">
        <f t="shared" si="41"/>
        <v>1123.2</v>
      </c>
      <c r="AC162" s="59">
        <f t="shared" si="42"/>
        <v>78.623999999999995</v>
      </c>
      <c r="AD162" s="58">
        <f t="shared" si="43"/>
        <v>5896.7999999999993</v>
      </c>
      <c r="AE162" s="160" t="s">
        <v>143</v>
      </c>
      <c r="AF162" s="56">
        <v>477</v>
      </c>
      <c r="AG162" s="55" t="s">
        <v>2</v>
      </c>
      <c r="AH162" s="54">
        <f t="shared" si="49"/>
        <v>1717.2</v>
      </c>
      <c r="AI162" s="53">
        <f t="shared" si="50"/>
        <v>120.20400000000001</v>
      </c>
      <c r="AJ162" s="52">
        <f t="shared" si="51"/>
        <v>9015.2999999999993</v>
      </c>
      <c r="AK162" s="51" t="s">
        <v>1004</v>
      </c>
      <c r="AL162" s="50"/>
      <c r="AM162" s="49">
        <f t="shared" si="48"/>
        <v>301.7</v>
      </c>
      <c r="AN162" s="48">
        <f t="shared" si="44"/>
        <v>362.04</v>
      </c>
      <c r="AO162" s="47">
        <f t="shared" si="46"/>
        <v>4310</v>
      </c>
      <c r="AP162" s="46">
        <f t="shared" si="45"/>
        <v>5172</v>
      </c>
      <c r="AZ162" s="71">
        <v>75</v>
      </c>
      <c r="BA162" s="45">
        <v>4310</v>
      </c>
      <c r="BC162" s="464"/>
    </row>
    <row r="163" spans="1:55">
      <c r="A163" s="78" t="s">
        <v>894</v>
      </c>
      <c r="B163" s="77" t="s">
        <v>986</v>
      </c>
      <c r="C163" s="76">
        <v>80</v>
      </c>
      <c r="D163" s="79">
        <v>1000</v>
      </c>
      <c r="E163" s="79">
        <v>600</v>
      </c>
      <c r="F163" s="75" t="str">
        <f t="shared" si="38"/>
        <v>1000x600x80</v>
      </c>
      <c r="G163" s="470" t="s">
        <v>2065</v>
      </c>
      <c r="H163" s="73" t="s">
        <v>1003</v>
      </c>
      <c r="I163" s="72" t="s">
        <v>2</v>
      </c>
      <c r="J163" s="70" t="s">
        <v>5</v>
      </c>
      <c r="K163" s="69" t="s">
        <v>5</v>
      </c>
      <c r="L163" s="69" t="s">
        <v>5</v>
      </c>
      <c r="M163" s="68" t="s">
        <v>5</v>
      </c>
      <c r="N163" s="67">
        <v>6</v>
      </c>
      <c r="O163" s="60">
        <f t="shared" si="39"/>
        <v>3.6</v>
      </c>
      <c r="P163" s="59">
        <f t="shared" si="40"/>
        <v>0.28799999999999998</v>
      </c>
      <c r="Q163" s="58">
        <f t="shared" si="47"/>
        <v>21.599999999999998</v>
      </c>
      <c r="R163" s="168"/>
      <c r="S163" s="64"/>
      <c r="T163" s="167"/>
      <c r="U163" s="165"/>
      <c r="V163" s="166"/>
      <c r="W163" s="165"/>
      <c r="X163" s="165"/>
      <c r="Y163" s="164"/>
      <c r="Z163" s="62">
        <v>286</v>
      </c>
      <c r="AA163" s="61" t="s">
        <v>4</v>
      </c>
      <c r="AB163" s="60">
        <f t="shared" si="41"/>
        <v>1029.6000000000001</v>
      </c>
      <c r="AC163" s="59">
        <f t="shared" si="42"/>
        <v>82.367999999999995</v>
      </c>
      <c r="AD163" s="58">
        <f t="shared" si="43"/>
        <v>6177.5999999999995</v>
      </c>
      <c r="AE163" s="160" t="s">
        <v>143</v>
      </c>
      <c r="AF163" s="478">
        <v>417</v>
      </c>
      <c r="AG163" s="55" t="s">
        <v>2</v>
      </c>
      <c r="AH163" s="54">
        <f t="shared" si="49"/>
        <v>1501.2</v>
      </c>
      <c r="AI163" s="53">
        <f t="shared" si="50"/>
        <v>120.09599999999999</v>
      </c>
      <c r="AJ163" s="52">
        <f t="shared" si="51"/>
        <v>9007.1999999999989</v>
      </c>
      <c r="AK163" s="476" t="s">
        <v>2080</v>
      </c>
      <c r="AL163" s="50"/>
      <c r="AM163" s="49">
        <f t="shared" si="48"/>
        <v>344.8</v>
      </c>
      <c r="AN163" s="48">
        <f t="shared" si="44"/>
        <v>413.76</v>
      </c>
      <c r="AO163" s="47">
        <f t="shared" si="46"/>
        <v>4310</v>
      </c>
      <c r="AP163" s="46">
        <f t="shared" si="45"/>
        <v>5172</v>
      </c>
      <c r="AZ163" s="71">
        <v>75</v>
      </c>
      <c r="BA163" s="45">
        <v>4310</v>
      </c>
      <c r="BC163" s="464"/>
    </row>
    <row r="164" spans="1:55">
      <c r="A164" s="78" t="s">
        <v>894</v>
      </c>
      <c r="B164" s="77" t="s">
        <v>986</v>
      </c>
      <c r="C164" s="76">
        <v>90</v>
      </c>
      <c r="D164" s="79">
        <v>1000</v>
      </c>
      <c r="E164" s="79">
        <v>600</v>
      </c>
      <c r="F164" s="75" t="str">
        <f t="shared" si="38"/>
        <v>1000x600x90</v>
      </c>
      <c r="G164" s="163" t="s">
        <v>1002</v>
      </c>
      <c r="H164" s="73" t="s">
        <v>1001</v>
      </c>
      <c r="I164" s="72" t="s">
        <v>2</v>
      </c>
      <c r="J164" s="70" t="s">
        <v>5</v>
      </c>
      <c r="K164" s="69" t="s">
        <v>5</v>
      </c>
      <c r="L164" s="69" t="s">
        <v>5</v>
      </c>
      <c r="M164" s="68" t="s">
        <v>5</v>
      </c>
      <c r="N164" s="67">
        <v>4</v>
      </c>
      <c r="O164" s="60">
        <f t="shared" si="39"/>
        <v>2.4</v>
      </c>
      <c r="P164" s="59">
        <f t="shared" si="40"/>
        <v>0.216</v>
      </c>
      <c r="Q164" s="58">
        <f t="shared" si="47"/>
        <v>16.2</v>
      </c>
      <c r="R164" s="168"/>
      <c r="S164" s="64"/>
      <c r="T164" s="167"/>
      <c r="U164" s="165"/>
      <c r="V164" s="166"/>
      <c r="W164" s="165"/>
      <c r="X164" s="165"/>
      <c r="Y164" s="164"/>
      <c r="Z164" s="62">
        <v>364</v>
      </c>
      <c r="AA164" s="61" t="s">
        <v>4</v>
      </c>
      <c r="AB164" s="60">
        <f t="shared" si="41"/>
        <v>873.6</v>
      </c>
      <c r="AC164" s="59">
        <f t="shared" si="42"/>
        <v>78.623999999999995</v>
      </c>
      <c r="AD164" s="58">
        <f t="shared" si="43"/>
        <v>5896.8</v>
      </c>
      <c r="AE164" s="160" t="s">
        <v>143</v>
      </c>
      <c r="AF164" s="56">
        <v>556</v>
      </c>
      <c r="AG164" s="55" t="s">
        <v>2</v>
      </c>
      <c r="AH164" s="54">
        <f t="shared" si="49"/>
        <v>1334.3999999999999</v>
      </c>
      <c r="AI164" s="53">
        <f t="shared" si="50"/>
        <v>120.096</v>
      </c>
      <c r="AJ164" s="52">
        <f t="shared" si="51"/>
        <v>9007.1999999999989</v>
      </c>
      <c r="AK164" s="51" t="s">
        <v>1000</v>
      </c>
      <c r="AL164" s="50"/>
      <c r="AM164" s="49">
        <f t="shared" si="48"/>
        <v>387.9</v>
      </c>
      <c r="AN164" s="48">
        <f t="shared" si="44"/>
        <v>465.48</v>
      </c>
      <c r="AO164" s="47">
        <f t="shared" si="46"/>
        <v>4310</v>
      </c>
      <c r="AP164" s="46">
        <f t="shared" si="45"/>
        <v>5172</v>
      </c>
      <c r="AZ164" s="71">
        <v>75</v>
      </c>
      <c r="BA164" s="45">
        <v>4310</v>
      </c>
      <c r="BC164" s="464"/>
    </row>
    <row r="165" spans="1:55">
      <c r="A165" s="78" t="s">
        <v>894</v>
      </c>
      <c r="B165" s="77" t="s">
        <v>986</v>
      </c>
      <c r="C165" s="76">
        <v>100</v>
      </c>
      <c r="D165" s="79">
        <v>1000</v>
      </c>
      <c r="E165" s="79">
        <v>600</v>
      </c>
      <c r="F165" s="75" t="str">
        <f t="shared" si="38"/>
        <v>1000x600x100</v>
      </c>
      <c r="G165" s="163" t="s">
        <v>999</v>
      </c>
      <c r="H165" s="73" t="s">
        <v>998</v>
      </c>
      <c r="I165" s="72" t="s">
        <v>2</v>
      </c>
      <c r="J165" s="70" t="s">
        <v>5</v>
      </c>
      <c r="K165" s="69" t="s">
        <v>5</v>
      </c>
      <c r="L165" s="69" t="s">
        <v>5</v>
      </c>
      <c r="M165" s="68" t="s">
        <v>5</v>
      </c>
      <c r="N165" s="67">
        <v>4</v>
      </c>
      <c r="O165" s="60">
        <f t="shared" si="39"/>
        <v>2.4</v>
      </c>
      <c r="P165" s="59">
        <f t="shared" si="40"/>
        <v>0.24</v>
      </c>
      <c r="Q165" s="58">
        <f t="shared" si="47"/>
        <v>18</v>
      </c>
      <c r="R165" s="168"/>
      <c r="S165" s="64"/>
      <c r="T165" s="167"/>
      <c r="U165" s="165"/>
      <c r="V165" s="166"/>
      <c r="W165" s="165"/>
      <c r="X165" s="165"/>
      <c r="Y165" s="164"/>
      <c r="Z165" s="62">
        <v>338</v>
      </c>
      <c r="AA165" s="61" t="s">
        <v>4</v>
      </c>
      <c r="AB165" s="60">
        <f t="shared" si="41"/>
        <v>811.19999999999993</v>
      </c>
      <c r="AC165" s="59">
        <f t="shared" si="42"/>
        <v>81.11999999999999</v>
      </c>
      <c r="AD165" s="58">
        <f t="shared" si="43"/>
        <v>6084</v>
      </c>
      <c r="AE165" s="57" t="s">
        <v>3</v>
      </c>
      <c r="AF165" s="56">
        <v>1</v>
      </c>
      <c r="AG165" s="55" t="s">
        <v>2</v>
      </c>
      <c r="AH165" s="54">
        <f t="shared" si="49"/>
        <v>2.4</v>
      </c>
      <c r="AI165" s="53">
        <f t="shared" si="50"/>
        <v>0.24</v>
      </c>
      <c r="AJ165" s="52">
        <f t="shared" si="51"/>
        <v>18</v>
      </c>
      <c r="AK165" s="51" t="s">
        <v>990</v>
      </c>
      <c r="AL165" s="50"/>
      <c r="AM165" s="49">
        <f t="shared" si="48"/>
        <v>418</v>
      </c>
      <c r="AN165" s="48">
        <f t="shared" si="44"/>
        <v>501.6</v>
      </c>
      <c r="AO165" s="47">
        <f t="shared" si="46"/>
        <v>4180</v>
      </c>
      <c r="AP165" s="46">
        <f t="shared" si="45"/>
        <v>5016</v>
      </c>
      <c r="AZ165" s="71">
        <v>75</v>
      </c>
      <c r="BA165" s="45">
        <v>4180</v>
      </c>
      <c r="BC165" s="464"/>
    </row>
    <row r="166" spans="1:55">
      <c r="A166" s="78" t="s">
        <v>894</v>
      </c>
      <c r="B166" s="77" t="s">
        <v>986</v>
      </c>
      <c r="C166" s="79">
        <v>100</v>
      </c>
      <c r="D166" s="79">
        <v>1000</v>
      </c>
      <c r="E166" s="79">
        <v>600</v>
      </c>
      <c r="F166" s="77" t="str">
        <f t="shared" si="38"/>
        <v>1000x600x100</v>
      </c>
      <c r="G166" s="163" t="s">
        <v>997</v>
      </c>
      <c r="H166" s="73" t="s">
        <v>996</v>
      </c>
      <c r="I166" s="72" t="s">
        <v>117</v>
      </c>
      <c r="J166" s="70" t="s">
        <v>5</v>
      </c>
      <c r="K166" s="69"/>
      <c r="L166" s="69"/>
      <c r="M166" s="68"/>
      <c r="N166" s="67">
        <v>4</v>
      </c>
      <c r="O166" s="60">
        <f t="shared" si="39"/>
        <v>2.4</v>
      </c>
      <c r="P166" s="59">
        <f t="shared" si="40"/>
        <v>0.24</v>
      </c>
      <c r="Q166" s="58">
        <f t="shared" si="47"/>
        <v>18</v>
      </c>
      <c r="R166" s="62">
        <v>12</v>
      </c>
      <c r="S166" s="64">
        <v>2</v>
      </c>
      <c r="T166" s="180">
        <f>R166*N166</f>
        <v>48</v>
      </c>
      <c r="U166" s="60">
        <f>O166*R166</f>
        <v>28.799999999999997</v>
      </c>
      <c r="V166" s="59">
        <f>P166*R166</f>
        <v>2.88</v>
      </c>
      <c r="W166" s="60">
        <f>AZ166*V166</f>
        <v>216</v>
      </c>
      <c r="X166" s="60" t="s">
        <v>560</v>
      </c>
      <c r="Y166" s="179">
        <f>R166/S166*N166*C166+140</f>
        <v>2540</v>
      </c>
      <c r="Z166" s="161">
        <v>312</v>
      </c>
      <c r="AA166" s="64">
        <v>26</v>
      </c>
      <c r="AB166" s="60">
        <f t="shared" si="41"/>
        <v>748.8</v>
      </c>
      <c r="AC166" s="59">
        <f t="shared" si="42"/>
        <v>74.88</v>
      </c>
      <c r="AD166" s="58">
        <f t="shared" si="43"/>
        <v>5616</v>
      </c>
      <c r="AE166" s="475" t="s">
        <v>287</v>
      </c>
      <c r="AF166" s="478">
        <v>28</v>
      </c>
      <c r="AG166" s="177" t="s">
        <v>150</v>
      </c>
      <c r="AH166" s="54">
        <f t="shared" si="49"/>
        <v>806.39999999999986</v>
      </c>
      <c r="AI166" s="53">
        <f t="shared" si="50"/>
        <v>80.64</v>
      </c>
      <c r="AJ166" s="52">
        <f t="shared" si="51"/>
        <v>6048</v>
      </c>
      <c r="AK166" s="51" t="s">
        <v>990</v>
      </c>
      <c r="AL166" s="50" t="s">
        <v>989</v>
      </c>
      <c r="AM166" s="49">
        <f t="shared" si="48"/>
        <v>426</v>
      </c>
      <c r="AN166" s="48">
        <f t="shared" si="44"/>
        <v>511.2</v>
      </c>
      <c r="AO166" s="47">
        <f t="shared" si="46"/>
        <v>4260</v>
      </c>
      <c r="AP166" s="46">
        <f t="shared" si="45"/>
        <v>5112</v>
      </c>
      <c r="AZ166" s="71">
        <v>75</v>
      </c>
      <c r="BA166" s="45">
        <v>4260</v>
      </c>
      <c r="BC166" s="464"/>
    </row>
    <row r="167" spans="1:55">
      <c r="A167" s="78" t="s">
        <v>894</v>
      </c>
      <c r="B167" s="77" t="s">
        <v>986</v>
      </c>
      <c r="C167" s="79">
        <v>100</v>
      </c>
      <c r="D167" s="79">
        <v>1000</v>
      </c>
      <c r="E167" s="79">
        <v>600</v>
      </c>
      <c r="F167" s="77" t="str">
        <f t="shared" si="38"/>
        <v>1000x600x100</v>
      </c>
      <c r="G167" s="163" t="s">
        <v>995</v>
      </c>
      <c r="H167" s="73" t="s">
        <v>994</v>
      </c>
      <c r="I167" s="72" t="s">
        <v>117</v>
      </c>
      <c r="J167" s="70"/>
      <c r="K167" s="69" t="s">
        <v>5</v>
      </c>
      <c r="L167" s="69" t="s">
        <v>5</v>
      </c>
      <c r="M167" s="68"/>
      <c r="N167" s="67">
        <v>4</v>
      </c>
      <c r="O167" s="60">
        <f t="shared" si="39"/>
        <v>2.4</v>
      </c>
      <c r="P167" s="59">
        <f t="shared" si="40"/>
        <v>0.24</v>
      </c>
      <c r="Q167" s="58">
        <f t="shared" si="47"/>
        <v>18</v>
      </c>
      <c r="R167" s="62">
        <v>24</v>
      </c>
      <c r="S167" s="64">
        <v>4</v>
      </c>
      <c r="T167" s="180">
        <f>R167*N167</f>
        <v>96</v>
      </c>
      <c r="U167" s="60">
        <f>O167*R167</f>
        <v>57.599999999999994</v>
      </c>
      <c r="V167" s="59">
        <f>P167*R167</f>
        <v>5.76</v>
      </c>
      <c r="W167" s="60">
        <f>AZ167*V167</f>
        <v>432</v>
      </c>
      <c r="X167" s="60" t="s">
        <v>280</v>
      </c>
      <c r="Y167" s="185">
        <f>R167/S167*N167*C167+140</f>
        <v>2540</v>
      </c>
      <c r="Z167" s="161">
        <v>312</v>
      </c>
      <c r="AA167" s="64">
        <v>13</v>
      </c>
      <c r="AB167" s="60">
        <f t="shared" si="41"/>
        <v>748.8</v>
      </c>
      <c r="AC167" s="59">
        <f t="shared" si="42"/>
        <v>74.88</v>
      </c>
      <c r="AD167" s="58">
        <f t="shared" si="43"/>
        <v>5616</v>
      </c>
      <c r="AE167" s="475" t="s">
        <v>287</v>
      </c>
      <c r="AF167" s="478">
        <v>14</v>
      </c>
      <c r="AG167" s="177" t="s">
        <v>150</v>
      </c>
      <c r="AH167" s="54">
        <f t="shared" si="49"/>
        <v>806.39999999999986</v>
      </c>
      <c r="AI167" s="53">
        <f t="shared" si="50"/>
        <v>80.64</v>
      </c>
      <c r="AJ167" s="52">
        <f t="shared" si="51"/>
        <v>6048</v>
      </c>
      <c r="AK167" s="51" t="s">
        <v>990</v>
      </c>
      <c r="AL167" s="50" t="s">
        <v>993</v>
      </c>
      <c r="AM167" s="49">
        <f t="shared" si="48"/>
        <v>426</v>
      </c>
      <c r="AN167" s="48">
        <f t="shared" si="44"/>
        <v>511.2</v>
      </c>
      <c r="AO167" s="47">
        <f t="shared" si="46"/>
        <v>4260</v>
      </c>
      <c r="AP167" s="46">
        <f t="shared" si="45"/>
        <v>5112</v>
      </c>
      <c r="AZ167" s="71">
        <v>75</v>
      </c>
      <c r="BA167" s="45">
        <v>4260</v>
      </c>
      <c r="BC167" s="464"/>
    </row>
    <row r="168" spans="1:55">
      <c r="A168" s="78" t="s">
        <v>894</v>
      </c>
      <c r="B168" s="77" t="s">
        <v>986</v>
      </c>
      <c r="C168" s="79">
        <v>100</v>
      </c>
      <c r="D168" s="79">
        <v>1000</v>
      </c>
      <c r="E168" s="79">
        <v>600</v>
      </c>
      <c r="F168" s="77" t="str">
        <f t="shared" si="38"/>
        <v>1000x600x100</v>
      </c>
      <c r="G168" s="163" t="s">
        <v>992</v>
      </c>
      <c r="H168" s="73" t="s">
        <v>991</v>
      </c>
      <c r="I168" s="72" t="s">
        <v>117</v>
      </c>
      <c r="J168" s="70"/>
      <c r="K168" s="69"/>
      <c r="L168" s="69"/>
      <c r="M168" s="68" t="s">
        <v>5</v>
      </c>
      <c r="N168" s="67">
        <v>4</v>
      </c>
      <c r="O168" s="60">
        <f t="shared" si="39"/>
        <v>2.4</v>
      </c>
      <c r="P168" s="59">
        <f t="shared" si="40"/>
        <v>0.24</v>
      </c>
      <c r="Q168" s="58">
        <f t="shared" si="47"/>
        <v>18</v>
      </c>
      <c r="R168" s="62">
        <v>12</v>
      </c>
      <c r="S168" s="64">
        <v>2</v>
      </c>
      <c r="T168" s="180">
        <f>R168*N168</f>
        <v>48</v>
      </c>
      <c r="U168" s="60">
        <f>O168*R168</f>
        <v>28.799999999999997</v>
      </c>
      <c r="V168" s="59">
        <f>P168*R168</f>
        <v>2.88</v>
      </c>
      <c r="W168" s="60">
        <f>AZ168*V168</f>
        <v>216</v>
      </c>
      <c r="X168" s="60" t="s">
        <v>560</v>
      </c>
      <c r="Y168" s="179">
        <f>R168/S168*N168*C168+140</f>
        <v>2540</v>
      </c>
      <c r="Z168" s="161">
        <v>312</v>
      </c>
      <c r="AA168" s="64">
        <v>26</v>
      </c>
      <c r="AB168" s="60">
        <f t="shared" si="41"/>
        <v>748.8</v>
      </c>
      <c r="AC168" s="59">
        <f t="shared" si="42"/>
        <v>74.88</v>
      </c>
      <c r="AD168" s="58">
        <f t="shared" si="43"/>
        <v>5616</v>
      </c>
      <c r="AE168" s="475" t="s">
        <v>287</v>
      </c>
      <c r="AF168" s="478">
        <v>28</v>
      </c>
      <c r="AG168" s="177" t="s">
        <v>150</v>
      </c>
      <c r="AH168" s="54">
        <f t="shared" si="49"/>
        <v>806.39999999999986</v>
      </c>
      <c r="AI168" s="53">
        <f t="shared" si="50"/>
        <v>80.64</v>
      </c>
      <c r="AJ168" s="52">
        <f t="shared" si="51"/>
        <v>6048</v>
      </c>
      <c r="AK168" s="51" t="s">
        <v>990</v>
      </c>
      <c r="AL168" s="50" t="s">
        <v>989</v>
      </c>
      <c r="AM168" s="49">
        <f t="shared" si="48"/>
        <v>426</v>
      </c>
      <c r="AN168" s="48">
        <f t="shared" si="44"/>
        <v>511.2</v>
      </c>
      <c r="AO168" s="47">
        <f t="shared" si="46"/>
        <v>4260</v>
      </c>
      <c r="AP168" s="46">
        <f t="shared" si="45"/>
        <v>5112</v>
      </c>
      <c r="AZ168" s="71">
        <v>75</v>
      </c>
      <c r="BA168" s="45">
        <v>4260</v>
      </c>
      <c r="BC168" s="464"/>
    </row>
    <row r="169" spans="1:55">
      <c r="A169" s="78" t="s">
        <v>894</v>
      </c>
      <c r="B169" s="77" t="s">
        <v>986</v>
      </c>
      <c r="C169" s="76">
        <v>120</v>
      </c>
      <c r="D169" s="79">
        <v>1000</v>
      </c>
      <c r="E169" s="79">
        <v>600</v>
      </c>
      <c r="F169" s="75" t="str">
        <f t="shared" si="38"/>
        <v>1000x600x120</v>
      </c>
      <c r="G169" s="470" t="s">
        <v>2066</v>
      </c>
      <c r="H169" s="73" t="s">
        <v>988</v>
      </c>
      <c r="I169" s="72" t="s">
        <v>2</v>
      </c>
      <c r="J169" s="70" t="s">
        <v>5</v>
      </c>
      <c r="K169" s="69" t="s">
        <v>5</v>
      </c>
      <c r="L169" s="69" t="s">
        <v>5</v>
      </c>
      <c r="M169" s="68" t="s">
        <v>5</v>
      </c>
      <c r="N169" s="67">
        <v>4</v>
      </c>
      <c r="O169" s="60">
        <f t="shared" si="39"/>
        <v>2.4</v>
      </c>
      <c r="P169" s="59">
        <f t="shared" si="40"/>
        <v>0.28799999999999998</v>
      </c>
      <c r="Q169" s="58">
        <f t="shared" si="47"/>
        <v>21.599999999999998</v>
      </c>
      <c r="R169" s="168"/>
      <c r="S169" s="64"/>
      <c r="T169" s="167"/>
      <c r="U169" s="165"/>
      <c r="V169" s="166"/>
      <c r="W169" s="165"/>
      <c r="X169" s="165"/>
      <c r="Y169" s="164"/>
      <c r="Z169" s="62">
        <v>286</v>
      </c>
      <c r="AA169" s="61" t="s">
        <v>4</v>
      </c>
      <c r="AB169" s="60">
        <f t="shared" si="41"/>
        <v>686.4</v>
      </c>
      <c r="AC169" s="59">
        <f t="shared" si="42"/>
        <v>82.367999999999995</v>
      </c>
      <c r="AD169" s="58">
        <f t="shared" si="43"/>
        <v>6177.5999999999995</v>
      </c>
      <c r="AE169" s="160" t="s">
        <v>143</v>
      </c>
      <c r="AF169" s="478">
        <v>417</v>
      </c>
      <c r="AG169" s="55" t="s">
        <v>2</v>
      </c>
      <c r="AH169" s="54">
        <f t="shared" si="49"/>
        <v>1000.8</v>
      </c>
      <c r="AI169" s="53">
        <f t="shared" si="50"/>
        <v>120.09599999999999</v>
      </c>
      <c r="AJ169" s="52">
        <f t="shared" si="51"/>
        <v>9007.1999999999989</v>
      </c>
      <c r="AK169" s="476" t="s">
        <v>2081</v>
      </c>
      <c r="AL169" s="50"/>
      <c r="AM169" s="49">
        <f t="shared" si="48"/>
        <v>517.20000000000005</v>
      </c>
      <c r="AN169" s="48">
        <f t="shared" si="44"/>
        <v>620.64</v>
      </c>
      <c r="AO169" s="47">
        <f t="shared" si="46"/>
        <v>4310</v>
      </c>
      <c r="AP169" s="46">
        <f t="shared" si="45"/>
        <v>5172</v>
      </c>
      <c r="AZ169" s="71">
        <v>75</v>
      </c>
      <c r="BA169" s="45">
        <v>4310</v>
      </c>
      <c r="BC169" s="464"/>
    </row>
    <row r="170" spans="1:55">
      <c r="A170" s="78" t="s">
        <v>894</v>
      </c>
      <c r="B170" s="77" t="s">
        <v>986</v>
      </c>
      <c r="C170" s="76">
        <v>150</v>
      </c>
      <c r="D170" s="79">
        <v>1000</v>
      </c>
      <c r="E170" s="79">
        <v>600</v>
      </c>
      <c r="F170" s="75" t="str">
        <f t="shared" si="38"/>
        <v>1000x600x150</v>
      </c>
      <c r="G170" s="470" t="s">
        <v>2067</v>
      </c>
      <c r="H170" s="73" t="s">
        <v>987</v>
      </c>
      <c r="I170" s="72" t="s">
        <v>2</v>
      </c>
      <c r="J170" s="70" t="s">
        <v>5</v>
      </c>
      <c r="K170" s="69" t="s">
        <v>5</v>
      </c>
      <c r="L170" s="69" t="s">
        <v>5</v>
      </c>
      <c r="M170" s="68" t="s">
        <v>5</v>
      </c>
      <c r="N170" s="67">
        <v>3</v>
      </c>
      <c r="O170" s="60">
        <f t="shared" si="39"/>
        <v>1.8</v>
      </c>
      <c r="P170" s="59">
        <f t="shared" si="40"/>
        <v>0.27</v>
      </c>
      <c r="Q170" s="58">
        <f t="shared" si="47"/>
        <v>20.25</v>
      </c>
      <c r="R170" s="168"/>
      <c r="S170" s="64"/>
      <c r="T170" s="167"/>
      <c r="U170" s="165"/>
      <c r="V170" s="166"/>
      <c r="W170" s="165"/>
      <c r="X170" s="165"/>
      <c r="Y170" s="164"/>
      <c r="Z170" s="62">
        <v>286</v>
      </c>
      <c r="AA170" s="61" t="s">
        <v>4</v>
      </c>
      <c r="AB170" s="60">
        <f t="shared" si="41"/>
        <v>514.80000000000007</v>
      </c>
      <c r="AC170" s="59">
        <f t="shared" si="42"/>
        <v>77.22</v>
      </c>
      <c r="AD170" s="58">
        <f t="shared" si="43"/>
        <v>5791.5</v>
      </c>
      <c r="AE170" s="160" t="s">
        <v>143</v>
      </c>
      <c r="AF170" s="478">
        <v>445</v>
      </c>
      <c r="AG170" s="55" t="s">
        <v>2</v>
      </c>
      <c r="AH170" s="54">
        <f t="shared" si="49"/>
        <v>801</v>
      </c>
      <c r="AI170" s="53">
        <f t="shared" si="50"/>
        <v>120.15</v>
      </c>
      <c r="AJ170" s="52">
        <f t="shared" si="51"/>
        <v>9011.25</v>
      </c>
      <c r="AK170" s="476" t="s">
        <v>2082</v>
      </c>
      <c r="AL170" s="50"/>
      <c r="AM170" s="49">
        <f t="shared" si="48"/>
        <v>646.5</v>
      </c>
      <c r="AN170" s="48">
        <f t="shared" si="44"/>
        <v>775.8</v>
      </c>
      <c r="AO170" s="47">
        <f t="shared" si="46"/>
        <v>4310</v>
      </c>
      <c r="AP170" s="46">
        <f t="shared" si="45"/>
        <v>5172</v>
      </c>
      <c r="AZ170" s="71">
        <v>75</v>
      </c>
      <c r="BA170" s="45">
        <v>4310</v>
      </c>
      <c r="BC170" s="464"/>
    </row>
    <row r="171" spans="1:55">
      <c r="A171" s="78" t="s">
        <v>894</v>
      </c>
      <c r="B171" s="77" t="s">
        <v>986</v>
      </c>
      <c r="C171" s="76">
        <v>180</v>
      </c>
      <c r="D171" s="79">
        <v>1000</v>
      </c>
      <c r="E171" s="79">
        <v>600</v>
      </c>
      <c r="F171" s="75" t="str">
        <f t="shared" si="38"/>
        <v>1000x600x180</v>
      </c>
      <c r="G171" s="163" t="s">
        <v>985</v>
      </c>
      <c r="H171" s="73" t="s">
        <v>984</v>
      </c>
      <c r="I171" s="72" t="s">
        <v>2</v>
      </c>
      <c r="J171" s="70" t="s">
        <v>5</v>
      </c>
      <c r="K171" s="69" t="s">
        <v>5</v>
      </c>
      <c r="L171" s="69" t="s">
        <v>5</v>
      </c>
      <c r="M171" s="68" t="s">
        <v>5</v>
      </c>
      <c r="N171" s="67">
        <v>2</v>
      </c>
      <c r="O171" s="60">
        <f t="shared" si="39"/>
        <v>1.2</v>
      </c>
      <c r="P171" s="59">
        <f t="shared" si="40"/>
        <v>0.216</v>
      </c>
      <c r="Q171" s="58">
        <f t="shared" si="47"/>
        <v>16.2</v>
      </c>
      <c r="R171" s="168"/>
      <c r="S171" s="64"/>
      <c r="T171" s="167"/>
      <c r="U171" s="165"/>
      <c r="V171" s="166"/>
      <c r="W171" s="165"/>
      <c r="X171" s="165"/>
      <c r="Y171" s="164"/>
      <c r="Z171" s="62">
        <v>364</v>
      </c>
      <c r="AA171" s="61" t="s">
        <v>4</v>
      </c>
      <c r="AB171" s="60">
        <f t="shared" si="41"/>
        <v>436.8</v>
      </c>
      <c r="AC171" s="59">
        <f t="shared" si="42"/>
        <v>78.623999999999995</v>
      </c>
      <c r="AD171" s="58">
        <f t="shared" si="43"/>
        <v>5896.8</v>
      </c>
      <c r="AE171" s="160" t="s">
        <v>143</v>
      </c>
      <c r="AF171" s="56">
        <f>IF(AE171="A",1,IF(AG171="пач.",IF(AE171="B",ROUNDUP(6000/Q171,0),ROUNDUP(9000/Q171,0)),IF(AE171="B",ROUNDUP(6000/W171,0),ROUNDUP(9000/W171,0))))</f>
        <v>556</v>
      </c>
      <c r="AG171" s="55" t="s">
        <v>2</v>
      </c>
      <c r="AH171" s="54">
        <f t="shared" si="49"/>
        <v>667.19999999999993</v>
      </c>
      <c r="AI171" s="53">
        <f t="shared" si="50"/>
        <v>120.096</v>
      </c>
      <c r="AJ171" s="52">
        <f t="shared" si="51"/>
        <v>9007.1999999999989</v>
      </c>
      <c r="AK171" s="51" t="s">
        <v>983</v>
      </c>
      <c r="AL171" s="50"/>
      <c r="AM171" s="49">
        <f t="shared" si="48"/>
        <v>775.8</v>
      </c>
      <c r="AN171" s="48">
        <f t="shared" si="44"/>
        <v>930.96</v>
      </c>
      <c r="AO171" s="47">
        <f t="shared" si="46"/>
        <v>4310</v>
      </c>
      <c r="AP171" s="46">
        <f t="shared" si="45"/>
        <v>5172</v>
      </c>
      <c r="AZ171" s="71">
        <v>75</v>
      </c>
      <c r="BA171" s="45">
        <v>4310</v>
      </c>
      <c r="BC171" s="464"/>
    </row>
    <row r="172" spans="1:55">
      <c r="A172" s="78" t="s">
        <v>894</v>
      </c>
      <c r="B172" s="75" t="s">
        <v>950</v>
      </c>
      <c r="C172" s="76">
        <v>50</v>
      </c>
      <c r="D172" s="76">
        <v>1000</v>
      </c>
      <c r="E172" s="76">
        <v>600</v>
      </c>
      <c r="F172" s="75" t="str">
        <f t="shared" si="38"/>
        <v>1000x600x50</v>
      </c>
      <c r="G172" s="163" t="s">
        <v>982</v>
      </c>
      <c r="H172" s="73" t="s">
        <v>981</v>
      </c>
      <c r="I172" s="72" t="s">
        <v>2</v>
      </c>
      <c r="J172" s="70" t="s">
        <v>5</v>
      </c>
      <c r="K172" s="69" t="s">
        <v>5</v>
      </c>
      <c r="L172" s="69" t="s">
        <v>5</v>
      </c>
      <c r="M172" s="68"/>
      <c r="N172" s="67">
        <v>10</v>
      </c>
      <c r="O172" s="60">
        <f t="shared" si="39"/>
        <v>6</v>
      </c>
      <c r="P172" s="59">
        <f t="shared" si="40"/>
        <v>0.3</v>
      </c>
      <c r="Q172" s="58">
        <f t="shared" si="47"/>
        <v>11.1</v>
      </c>
      <c r="R172" s="168"/>
      <c r="S172" s="64"/>
      <c r="T172" s="167"/>
      <c r="U172" s="165"/>
      <c r="V172" s="166"/>
      <c r="W172" s="165"/>
      <c r="X172" s="165"/>
      <c r="Y172" s="164"/>
      <c r="Z172" s="62">
        <v>286</v>
      </c>
      <c r="AA172" s="61" t="s">
        <v>4</v>
      </c>
      <c r="AB172" s="60">
        <f t="shared" si="41"/>
        <v>1716</v>
      </c>
      <c r="AC172" s="59">
        <f t="shared" si="42"/>
        <v>85.8</v>
      </c>
      <c r="AD172" s="58">
        <f t="shared" si="43"/>
        <v>3174.6</v>
      </c>
      <c r="AE172" s="57" t="s">
        <v>3</v>
      </c>
      <c r="AF172" s="56">
        <v>1</v>
      </c>
      <c r="AG172" s="55" t="s">
        <v>2</v>
      </c>
      <c r="AH172" s="54">
        <f t="shared" si="49"/>
        <v>6</v>
      </c>
      <c r="AI172" s="53">
        <f t="shared" si="50"/>
        <v>0.3</v>
      </c>
      <c r="AJ172" s="52">
        <f t="shared" si="51"/>
        <v>11.1</v>
      </c>
      <c r="AK172" s="51" t="s">
        <v>980</v>
      </c>
      <c r="AL172" s="50"/>
      <c r="AM172" s="49">
        <f t="shared" si="48"/>
        <v>137.5</v>
      </c>
      <c r="AN172" s="48">
        <f t="shared" si="44"/>
        <v>165</v>
      </c>
      <c r="AO172" s="47">
        <f t="shared" si="46"/>
        <v>2750</v>
      </c>
      <c r="AP172" s="46">
        <f t="shared" si="45"/>
        <v>3300</v>
      </c>
      <c r="AZ172" s="71">
        <v>37</v>
      </c>
      <c r="BA172" s="45">
        <v>2750</v>
      </c>
      <c r="BC172" s="464"/>
    </row>
    <row r="173" spans="1:55">
      <c r="A173" s="78" t="s">
        <v>894</v>
      </c>
      <c r="B173" s="77" t="s">
        <v>950</v>
      </c>
      <c r="C173" s="79">
        <v>50</v>
      </c>
      <c r="D173" s="79">
        <v>1000</v>
      </c>
      <c r="E173" s="79">
        <v>600</v>
      </c>
      <c r="F173" s="77" t="str">
        <f t="shared" si="38"/>
        <v>1000x600x50</v>
      </c>
      <c r="G173" s="163" t="s">
        <v>979</v>
      </c>
      <c r="H173" s="73" t="s">
        <v>978</v>
      </c>
      <c r="I173" s="72" t="s">
        <v>2</v>
      </c>
      <c r="J173" s="70"/>
      <c r="K173" s="69"/>
      <c r="L173" s="69"/>
      <c r="M173" s="68" t="s">
        <v>5</v>
      </c>
      <c r="N173" s="67">
        <v>12</v>
      </c>
      <c r="O173" s="60">
        <f t="shared" si="39"/>
        <v>7.2</v>
      </c>
      <c r="P173" s="59">
        <f t="shared" si="40"/>
        <v>0.36</v>
      </c>
      <c r="Q173" s="58">
        <f t="shared" si="47"/>
        <v>13.32</v>
      </c>
      <c r="R173" s="168"/>
      <c r="S173" s="64"/>
      <c r="T173" s="167"/>
      <c r="U173" s="165"/>
      <c r="V173" s="166"/>
      <c r="W173" s="165"/>
      <c r="X173" s="165"/>
      <c r="Y173" s="164"/>
      <c r="Z173" s="62">
        <v>208</v>
      </c>
      <c r="AA173" s="61" t="s">
        <v>4</v>
      </c>
      <c r="AB173" s="60">
        <f t="shared" si="41"/>
        <v>1497.6000000000001</v>
      </c>
      <c r="AC173" s="59">
        <f t="shared" si="42"/>
        <v>74.88</v>
      </c>
      <c r="AD173" s="58">
        <f t="shared" si="43"/>
        <v>2770.56</v>
      </c>
      <c r="AE173" s="57" t="s">
        <v>3</v>
      </c>
      <c r="AF173" s="56">
        <v>1</v>
      </c>
      <c r="AG173" s="55" t="s">
        <v>2</v>
      </c>
      <c r="AH173" s="54">
        <f t="shared" si="49"/>
        <v>7.2</v>
      </c>
      <c r="AI173" s="53">
        <f t="shared" si="50"/>
        <v>0.36</v>
      </c>
      <c r="AJ173" s="52">
        <f t="shared" si="51"/>
        <v>13.32</v>
      </c>
      <c r="AK173" s="51" t="s">
        <v>977</v>
      </c>
      <c r="AL173" s="50"/>
      <c r="AM173" s="49">
        <f t="shared" si="48"/>
        <v>137.5</v>
      </c>
      <c r="AN173" s="48">
        <f t="shared" si="44"/>
        <v>165</v>
      </c>
      <c r="AO173" s="47">
        <f t="shared" si="46"/>
        <v>2750</v>
      </c>
      <c r="AP173" s="46">
        <f t="shared" si="45"/>
        <v>3300</v>
      </c>
      <c r="AZ173" s="71">
        <v>37</v>
      </c>
      <c r="BA173" s="45">
        <v>2750</v>
      </c>
      <c r="BC173" s="464"/>
    </row>
    <row r="174" spans="1:55">
      <c r="A174" s="78" t="s">
        <v>894</v>
      </c>
      <c r="B174" s="77" t="s">
        <v>950</v>
      </c>
      <c r="C174" s="76">
        <v>70</v>
      </c>
      <c r="D174" s="79">
        <v>1000</v>
      </c>
      <c r="E174" s="79">
        <v>600</v>
      </c>
      <c r="F174" s="75" t="str">
        <f t="shared" si="38"/>
        <v>1000x600x70</v>
      </c>
      <c r="G174" s="163" t="s">
        <v>976</v>
      </c>
      <c r="H174" s="73" t="s">
        <v>975</v>
      </c>
      <c r="I174" s="72" t="s">
        <v>2</v>
      </c>
      <c r="J174" s="70" t="s">
        <v>5</v>
      </c>
      <c r="K174" s="69" t="s">
        <v>5</v>
      </c>
      <c r="L174" s="69" t="s">
        <v>5</v>
      </c>
      <c r="M174" s="68" t="s">
        <v>5</v>
      </c>
      <c r="N174" s="67">
        <v>8</v>
      </c>
      <c r="O174" s="60">
        <f t="shared" si="39"/>
        <v>4.8</v>
      </c>
      <c r="P174" s="59">
        <f t="shared" si="40"/>
        <v>0.33600000000000002</v>
      </c>
      <c r="Q174" s="58">
        <f t="shared" si="47"/>
        <v>12.432</v>
      </c>
      <c r="R174" s="168"/>
      <c r="S174" s="64"/>
      <c r="T174" s="167"/>
      <c r="U174" s="165"/>
      <c r="V174" s="166"/>
      <c r="W174" s="165"/>
      <c r="X174" s="165"/>
      <c r="Y174" s="164"/>
      <c r="Z174" s="62">
        <v>248</v>
      </c>
      <c r="AA174" s="61" t="s">
        <v>4</v>
      </c>
      <c r="AB174" s="60">
        <f t="shared" si="41"/>
        <v>1190.3999999999999</v>
      </c>
      <c r="AC174" s="59">
        <f t="shared" si="42"/>
        <v>83.328000000000003</v>
      </c>
      <c r="AD174" s="58">
        <f t="shared" si="43"/>
        <v>3083.136</v>
      </c>
      <c r="AE174" s="160" t="s">
        <v>143</v>
      </c>
      <c r="AF174" s="56">
        <v>724</v>
      </c>
      <c r="AG174" s="55" t="s">
        <v>2</v>
      </c>
      <c r="AH174" s="54">
        <f t="shared" si="49"/>
        <v>3475.2</v>
      </c>
      <c r="AI174" s="53">
        <f t="shared" si="50"/>
        <v>243.26400000000001</v>
      </c>
      <c r="AJ174" s="52">
        <f t="shared" si="51"/>
        <v>9000.768</v>
      </c>
      <c r="AK174" s="51" t="s">
        <v>974</v>
      </c>
      <c r="AL174" s="50"/>
      <c r="AM174" s="49">
        <f t="shared" si="48"/>
        <v>198.1</v>
      </c>
      <c r="AN174" s="48">
        <f t="shared" si="44"/>
        <v>237.72</v>
      </c>
      <c r="AO174" s="47">
        <f t="shared" si="46"/>
        <v>2830</v>
      </c>
      <c r="AP174" s="46">
        <f t="shared" si="45"/>
        <v>3396</v>
      </c>
      <c r="AZ174" s="71">
        <v>37</v>
      </c>
      <c r="BA174" s="45">
        <v>2830</v>
      </c>
      <c r="BC174" s="464"/>
    </row>
    <row r="175" spans="1:55">
      <c r="A175" s="78" t="s">
        <v>894</v>
      </c>
      <c r="B175" s="77" t="s">
        <v>950</v>
      </c>
      <c r="C175" s="76">
        <v>100</v>
      </c>
      <c r="D175" s="79">
        <v>1000</v>
      </c>
      <c r="E175" s="79">
        <v>600</v>
      </c>
      <c r="F175" s="75" t="str">
        <f t="shared" si="38"/>
        <v>1000x600x100</v>
      </c>
      <c r="G175" s="163" t="s">
        <v>973</v>
      </c>
      <c r="H175" s="73" t="s">
        <v>972</v>
      </c>
      <c r="I175" s="72" t="s">
        <v>2</v>
      </c>
      <c r="J175" s="70" t="s">
        <v>5</v>
      </c>
      <c r="K175" s="69" t="s">
        <v>5</v>
      </c>
      <c r="L175" s="69" t="s">
        <v>5</v>
      </c>
      <c r="M175" s="68"/>
      <c r="N175" s="67">
        <v>5</v>
      </c>
      <c r="O175" s="60">
        <f t="shared" si="39"/>
        <v>3</v>
      </c>
      <c r="P175" s="59">
        <f t="shared" si="40"/>
        <v>0.3</v>
      </c>
      <c r="Q175" s="58">
        <f t="shared" si="47"/>
        <v>11.1</v>
      </c>
      <c r="R175" s="168"/>
      <c r="S175" s="64"/>
      <c r="T175" s="167"/>
      <c r="U175" s="165"/>
      <c r="V175" s="166"/>
      <c r="W175" s="165"/>
      <c r="X175" s="165"/>
      <c r="Y175" s="164"/>
      <c r="Z175" s="62">
        <v>286</v>
      </c>
      <c r="AA175" s="61" t="s">
        <v>4</v>
      </c>
      <c r="AB175" s="60">
        <f t="shared" si="41"/>
        <v>858</v>
      </c>
      <c r="AC175" s="59">
        <f t="shared" si="42"/>
        <v>85.8</v>
      </c>
      <c r="AD175" s="58">
        <f t="shared" si="43"/>
        <v>3174.6</v>
      </c>
      <c r="AE175" s="57" t="s">
        <v>3</v>
      </c>
      <c r="AF175" s="56">
        <v>1</v>
      </c>
      <c r="AG175" s="55" t="s">
        <v>2</v>
      </c>
      <c r="AH175" s="54">
        <f t="shared" si="49"/>
        <v>3</v>
      </c>
      <c r="AI175" s="53">
        <f t="shared" si="50"/>
        <v>0.3</v>
      </c>
      <c r="AJ175" s="52">
        <f t="shared" si="51"/>
        <v>11.1</v>
      </c>
      <c r="AK175" s="51" t="s">
        <v>966</v>
      </c>
      <c r="AL175" s="50"/>
      <c r="AM175" s="49">
        <f t="shared" si="48"/>
        <v>275</v>
      </c>
      <c r="AN175" s="48">
        <f t="shared" si="44"/>
        <v>330</v>
      </c>
      <c r="AO175" s="47">
        <f t="shared" si="46"/>
        <v>2750</v>
      </c>
      <c r="AP175" s="46">
        <f t="shared" si="45"/>
        <v>3300</v>
      </c>
      <c r="AZ175" s="71">
        <v>37</v>
      </c>
      <c r="BA175" s="45">
        <v>2750</v>
      </c>
      <c r="BC175" s="464"/>
    </row>
    <row r="176" spans="1:55">
      <c r="A176" s="78" t="s">
        <v>894</v>
      </c>
      <c r="B176" s="77" t="s">
        <v>950</v>
      </c>
      <c r="C176" s="79">
        <v>100</v>
      </c>
      <c r="D176" s="79">
        <v>1000</v>
      </c>
      <c r="E176" s="79">
        <v>600</v>
      </c>
      <c r="F176" s="77" t="str">
        <f t="shared" si="38"/>
        <v>1000x600x100</v>
      </c>
      <c r="G176" s="163" t="s">
        <v>971</v>
      </c>
      <c r="H176" s="73" t="s">
        <v>970</v>
      </c>
      <c r="I176" s="72" t="s">
        <v>2</v>
      </c>
      <c r="J176" s="70"/>
      <c r="K176" s="69"/>
      <c r="L176" s="69"/>
      <c r="M176" s="68" t="s">
        <v>5</v>
      </c>
      <c r="N176" s="67">
        <v>6</v>
      </c>
      <c r="O176" s="60">
        <f t="shared" si="39"/>
        <v>3.6</v>
      </c>
      <c r="P176" s="59">
        <f t="shared" si="40"/>
        <v>0.36</v>
      </c>
      <c r="Q176" s="58">
        <f t="shared" si="47"/>
        <v>13.32</v>
      </c>
      <c r="R176" s="168"/>
      <c r="S176" s="64"/>
      <c r="T176" s="167"/>
      <c r="U176" s="165"/>
      <c r="V176" s="166"/>
      <c r="W176" s="165"/>
      <c r="X176" s="165"/>
      <c r="Y176" s="164"/>
      <c r="Z176" s="62">
        <v>208</v>
      </c>
      <c r="AA176" s="61" t="s">
        <v>4</v>
      </c>
      <c r="AB176" s="60">
        <f t="shared" si="41"/>
        <v>748.80000000000007</v>
      </c>
      <c r="AC176" s="59">
        <f t="shared" si="42"/>
        <v>74.88</v>
      </c>
      <c r="AD176" s="58">
        <f t="shared" si="43"/>
        <v>2770.56</v>
      </c>
      <c r="AE176" s="57" t="s">
        <v>3</v>
      </c>
      <c r="AF176" s="56">
        <v>1</v>
      </c>
      <c r="AG176" s="55" t="s">
        <v>2</v>
      </c>
      <c r="AH176" s="54">
        <f t="shared" si="49"/>
        <v>3.6</v>
      </c>
      <c r="AI176" s="53">
        <f t="shared" si="50"/>
        <v>0.36</v>
      </c>
      <c r="AJ176" s="52">
        <f t="shared" si="51"/>
        <v>13.32</v>
      </c>
      <c r="AK176" s="51" t="s">
        <v>969</v>
      </c>
      <c r="AL176" s="50"/>
      <c r="AM176" s="49">
        <f t="shared" si="48"/>
        <v>275</v>
      </c>
      <c r="AN176" s="48">
        <f t="shared" si="44"/>
        <v>330</v>
      </c>
      <c r="AO176" s="47">
        <f t="shared" si="46"/>
        <v>2750</v>
      </c>
      <c r="AP176" s="46">
        <f t="shared" si="45"/>
        <v>3300</v>
      </c>
      <c r="AZ176" s="71">
        <v>37</v>
      </c>
      <c r="BA176" s="45">
        <v>2750</v>
      </c>
      <c r="BC176" s="464"/>
    </row>
    <row r="177" spans="1:55">
      <c r="A177" s="78" t="s">
        <v>894</v>
      </c>
      <c r="B177" s="77" t="s">
        <v>950</v>
      </c>
      <c r="C177" s="79">
        <v>100</v>
      </c>
      <c r="D177" s="79">
        <v>1000</v>
      </c>
      <c r="E177" s="79">
        <v>600</v>
      </c>
      <c r="F177" s="77" t="str">
        <f t="shared" si="38"/>
        <v>1000x600x100</v>
      </c>
      <c r="G177" s="163" t="s">
        <v>968</v>
      </c>
      <c r="H177" s="73" t="s">
        <v>967</v>
      </c>
      <c r="I177" s="72" t="s">
        <v>117</v>
      </c>
      <c r="J177" s="70" t="s">
        <v>5</v>
      </c>
      <c r="K177" s="69" t="s">
        <v>5</v>
      </c>
      <c r="L177" s="69" t="s">
        <v>5</v>
      </c>
      <c r="M177" s="68"/>
      <c r="N177" s="67">
        <v>5</v>
      </c>
      <c r="O177" s="60">
        <f t="shared" si="39"/>
        <v>3</v>
      </c>
      <c r="P177" s="59">
        <f t="shared" si="40"/>
        <v>0.3</v>
      </c>
      <c r="Q177" s="58">
        <f t="shared" si="47"/>
        <v>11.1</v>
      </c>
      <c r="R177" s="62">
        <v>20</v>
      </c>
      <c r="S177" s="64">
        <v>4</v>
      </c>
      <c r="T177" s="180">
        <f>R177*N177</f>
        <v>100</v>
      </c>
      <c r="U177" s="60">
        <f>O177*R177</f>
        <v>60</v>
      </c>
      <c r="V177" s="59">
        <f>P177*R177</f>
        <v>6</v>
      </c>
      <c r="W177" s="60">
        <f>AZ177*V177</f>
        <v>222</v>
      </c>
      <c r="X177" s="60" t="s">
        <v>280</v>
      </c>
      <c r="Y177" s="185">
        <f>R177/S177*N177*C177+140</f>
        <v>2640</v>
      </c>
      <c r="Z177" s="161">
        <v>260</v>
      </c>
      <c r="AA177" s="64">
        <v>13</v>
      </c>
      <c r="AB177" s="60">
        <f t="shared" si="41"/>
        <v>780</v>
      </c>
      <c r="AC177" s="59">
        <f t="shared" si="42"/>
        <v>78</v>
      </c>
      <c r="AD177" s="58">
        <f t="shared" si="43"/>
        <v>2886</v>
      </c>
      <c r="AE177" s="160" t="s">
        <v>143</v>
      </c>
      <c r="AF177" s="56">
        <v>41</v>
      </c>
      <c r="AG177" s="177" t="s">
        <v>150</v>
      </c>
      <c r="AH177" s="54">
        <f t="shared" si="49"/>
        <v>2460</v>
      </c>
      <c r="AI177" s="53">
        <f t="shared" si="50"/>
        <v>246</v>
      </c>
      <c r="AJ177" s="52">
        <f t="shared" si="51"/>
        <v>9102</v>
      </c>
      <c r="AK177" s="51" t="s">
        <v>966</v>
      </c>
      <c r="AL177" s="50" t="s">
        <v>965</v>
      </c>
      <c r="AM177" s="49">
        <f t="shared" si="48"/>
        <v>283</v>
      </c>
      <c r="AN177" s="48">
        <f t="shared" si="44"/>
        <v>339.6</v>
      </c>
      <c r="AO177" s="47">
        <f t="shared" si="46"/>
        <v>2830</v>
      </c>
      <c r="AP177" s="46">
        <f t="shared" si="45"/>
        <v>3396</v>
      </c>
      <c r="AZ177" s="71">
        <v>37</v>
      </c>
      <c r="BA177" s="45">
        <v>2830</v>
      </c>
      <c r="BC177" s="464"/>
    </row>
    <row r="178" spans="1:55">
      <c r="A178" s="78" t="s">
        <v>894</v>
      </c>
      <c r="B178" s="77" t="s">
        <v>950</v>
      </c>
      <c r="C178" s="76">
        <v>110</v>
      </c>
      <c r="D178" s="79">
        <v>1000</v>
      </c>
      <c r="E178" s="79">
        <v>600</v>
      </c>
      <c r="F178" s="75" t="str">
        <f t="shared" si="38"/>
        <v>1000x600x110</v>
      </c>
      <c r="G178" s="163" t="s">
        <v>964</v>
      </c>
      <c r="H178" s="73" t="s">
        <v>963</v>
      </c>
      <c r="I178" s="72" t="s">
        <v>2</v>
      </c>
      <c r="J178" s="70" t="s">
        <v>5</v>
      </c>
      <c r="K178" s="69" t="s">
        <v>5</v>
      </c>
      <c r="L178" s="69" t="s">
        <v>5</v>
      </c>
      <c r="M178" s="68" t="s">
        <v>5</v>
      </c>
      <c r="N178" s="67">
        <v>5</v>
      </c>
      <c r="O178" s="60">
        <f t="shared" si="39"/>
        <v>3</v>
      </c>
      <c r="P178" s="59">
        <f t="shared" si="40"/>
        <v>0.33</v>
      </c>
      <c r="Q178" s="58">
        <f t="shared" si="47"/>
        <v>12.21</v>
      </c>
      <c r="R178" s="168"/>
      <c r="S178" s="64"/>
      <c r="T178" s="167"/>
      <c r="U178" s="165"/>
      <c r="V178" s="166"/>
      <c r="W178" s="165"/>
      <c r="X178" s="165"/>
      <c r="Y178" s="164"/>
      <c r="Z178" s="62">
        <v>248</v>
      </c>
      <c r="AA178" s="61" t="s">
        <v>4</v>
      </c>
      <c r="AB178" s="60">
        <f t="shared" si="41"/>
        <v>744</v>
      </c>
      <c r="AC178" s="59">
        <f t="shared" si="42"/>
        <v>81.84</v>
      </c>
      <c r="AD178" s="58">
        <f t="shared" si="43"/>
        <v>3028.0800000000004</v>
      </c>
      <c r="AE178" s="160" t="s">
        <v>143</v>
      </c>
      <c r="AF178" s="56">
        <v>738</v>
      </c>
      <c r="AG178" s="55" t="s">
        <v>2</v>
      </c>
      <c r="AH178" s="54">
        <f t="shared" si="49"/>
        <v>2214</v>
      </c>
      <c r="AI178" s="53">
        <f t="shared" si="50"/>
        <v>243.54000000000002</v>
      </c>
      <c r="AJ178" s="52">
        <f t="shared" si="51"/>
        <v>9010.9800000000014</v>
      </c>
      <c r="AK178" s="51" t="s">
        <v>962</v>
      </c>
      <c r="AL178" s="50"/>
      <c r="AM178" s="49">
        <f t="shared" si="48"/>
        <v>311.3</v>
      </c>
      <c r="AN178" s="48">
        <f t="shared" si="44"/>
        <v>373.56</v>
      </c>
      <c r="AO178" s="47">
        <f t="shared" ref="AO178:AO197" si="52">ROUND(BA178*(1-$AP$10),2)</f>
        <v>2830</v>
      </c>
      <c r="AP178" s="46">
        <f t="shared" si="45"/>
        <v>3396</v>
      </c>
      <c r="AZ178" s="71">
        <v>37</v>
      </c>
      <c r="BA178" s="45">
        <v>2830</v>
      </c>
      <c r="BC178" s="464"/>
    </row>
    <row r="179" spans="1:55">
      <c r="A179" s="78" t="s">
        <v>894</v>
      </c>
      <c r="B179" s="77" t="s">
        <v>950</v>
      </c>
      <c r="C179" s="76">
        <v>120</v>
      </c>
      <c r="D179" s="79">
        <v>1000</v>
      </c>
      <c r="E179" s="79">
        <v>600</v>
      </c>
      <c r="F179" s="75" t="str">
        <f t="shared" si="38"/>
        <v>1000x600x120</v>
      </c>
      <c r="G179" s="163" t="s">
        <v>961</v>
      </c>
      <c r="H179" s="73" t="s">
        <v>960</v>
      </c>
      <c r="I179" s="72" t="s">
        <v>2</v>
      </c>
      <c r="J179" s="70" t="s">
        <v>5</v>
      </c>
      <c r="K179" s="69" t="s">
        <v>5</v>
      </c>
      <c r="L179" s="69" t="s">
        <v>5</v>
      </c>
      <c r="M179" s="68"/>
      <c r="N179" s="67">
        <v>4</v>
      </c>
      <c r="O179" s="60">
        <f t="shared" si="39"/>
        <v>2.4</v>
      </c>
      <c r="P179" s="59">
        <f t="shared" si="40"/>
        <v>0.28799999999999998</v>
      </c>
      <c r="Q179" s="58">
        <f t="shared" si="47"/>
        <v>10.655999999999999</v>
      </c>
      <c r="R179" s="168"/>
      <c r="S179" s="64"/>
      <c r="T179" s="167"/>
      <c r="U179" s="165"/>
      <c r="V179" s="166"/>
      <c r="W179" s="165"/>
      <c r="X179" s="165"/>
      <c r="Y179" s="164"/>
      <c r="Z179" s="62">
        <v>286</v>
      </c>
      <c r="AA179" s="61" t="s">
        <v>4</v>
      </c>
      <c r="AB179" s="60">
        <f t="shared" si="41"/>
        <v>686.4</v>
      </c>
      <c r="AC179" s="59">
        <f t="shared" si="42"/>
        <v>82.367999999999995</v>
      </c>
      <c r="AD179" s="58">
        <f t="shared" si="43"/>
        <v>3047.6159999999995</v>
      </c>
      <c r="AE179" s="160" t="s">
        <v>143</v>
      </c>
      <c r="AF179" s="56">
        <v>845</v>
      </c>
      <c r="AG179" s="55" t="s">
        <v>2</v>
      </c>
      <c r="AH179" s="54">
        <f t="shared" si="49"/>
        <v>2028</v>
      </c>
      <c r="AI179" s="53">
        <f t="shared" si="50"/>
        <v>243.35999999999999</v>
      </c>
      <c r="AJ179" s="52">
        <f t="shared" si="51"/>
        <v>9004.32</v>
      </c>
      <c r="AK179" s="51" t="s">
        <v>959</v>
      </c>
      <c r="AL179" s="50"/>
      <c r="AM179" s="49">
        <f t="shared" si="48"/>
        <v>339.6</v>
      </c>
      <c r="AN179" s="48">
        <f t="shared" si="44"/>
        <v>407.52</v>
      </c>
      <c r="AO179" s="47">
        <f t="shared" si="52"/>
        <v>2830</v>
      </c>
      <c r="AP179" s="46">
        <f t="shared" si="45"/>
        <v>3396</v>
      </c>
      <c r="AZ179" s="71">
        <v>37</v>
      </c>
      <c r="BA179" s="45">
        <v>2830</v>
      </c>
      <c r="BC179" s="464"/>
    </row>
    <row r="180" spans="1:55">
      <c r="A180" s="78" t="s">
        <v>894</v>
      </c>
      <c r="B180" s="77" t="s">
        <v>950</v>
      </c>
      <c r="C180" s="79">
        <v>120</v>
      </c>
      <c r="D180" s="79">
        <v>1000</v>
      </c>
      <c r="E180" s="79">
        <v>600</v>
      </c>
      <c r="F180" s="77" t="str">
        <f t="shared" si="38"/>
        <v>1000x600x120</v>
      </c>
      <c r="G180" s="163" t="s">
        <v>958</v>
      </c>
      <c r="H180" s="73" t="s">
        <v>957</v>
      </c>
      <c r="I180" s="72" t="s">
        <v>2</v>
      </c>
      <c r="J180" s="70"/>
      <c r="K180" s="69"/>
      <c r="L180" s="69"/>
      <c r="M180" s="68" t="s">
        <v>5</v>
      </c>
      <c r="N180" s="67">
        <v>5</v>
      </c>
      <c r="O180" s="60">
        <f t="shared" si="39"/>
        <v>3</v>
      </c>
      <c r="P180" s="59">
        <f t="shared" si="40"/>
        <v>0.36</v>
      </c>
      <c r="Q180" s="58">
        <f t="shared" si="47"/>
        <v>13.32</v>
      </c>
      <c r="R180" s="168"/>
      <c r="S180" s="64"/>
      <c r="T180" s="167"/>
      <c r="U180" s="165"/>
      <c r="V180" s="166"/>
      <c r="W180" s="165"/>
      <c r="X180" s="165"/>
      <c r="Y180" s="164"/>
      <c r="Z180" s="62">
        <v>208</v>
      </c>
      <c r="AA180" s="61" t="s">
        <v>4</v>
      </c>
      <c r="AB180" s="60">
        <f t="shared" si="41"/>
        <v>624</v>
      </c>
      <c r="AC180" s="59">
        <f t="shared" si="42"/>
        <v>74.88</v>
      </c>
      <c r="AD180" s="58">
        <f t="shared" si="43"/>
        <v>2770.56</v>
      </c>
      <c r="AE180" s="160" t="s">
        <v>143</v>
      </c>
      <c r="AF180" s="56">
        <v>676</v>
      </c>
      <c r="AG180" s="55" t="s">
        <v>2</v>
      </c>
      <c r="AH180" s="54">
        <f t="shared" si="49"/>
        <v>2028</v>
      </c>
      <c r="AI180" s="53">
        <f t="shared" si="50"/>
        <v>243.35999999999999</v>
      </c>
      <c r="AJ180" s="52">
        <f t="shared" si="51"/>
        <v>9004.32</v>
      </c>
      <c r="AK180" s="51" t="s">
        <v>956</v>
      </c>
      <c r="AL180" s="50"/>
      <c r="AM180" s="49">
        <f t="shared" si="48"/>
        <v>339.6</v>
      </c>
      <c r="AN180" s="48">
        <f t="shared" si="44"/>
        <v>407.52</v>
      </c>
      <c r="AO180" s="47">
        <f t="shared" si="52"/>
        <v>2830</v>
      </c>
      <c r="AP180" s="46">
        <f t="shared" si="45"/>
        <v>3396</v>
      </c>
      <c r="AZ180" s="71">
        <v>37</v>
      </c>
      <c r="BA180" s="45">
        <v>2830</v>
      </c>
      <c r="BC180" s="464"/>
    </row>
    <row r="181" spans="1:55">
      <c r="A181" s="78" t="s">
        <v>894</v>
      </c>
      <c r="B181" s="77" t="s">
        <v>950</v>
      </c>
      <c r="C181" s="76">
        <v>130</v>
      </c>
      <c r="D181" s="79">
        <v>1000</v>
      </c>
      <c r="E181" s="79">
        <v>600</v>
      </c>
      <c r="F181" s="75" t="str">
        <f t="shared" si="38"/>
        <v>1000x600x130</v>
      </c>
      <c r="G181" s="163" t="s">
        <v>955</v>
      </c>
      <c r="H181" s="73" t="s">
        <v>954</v>
      </c>
      <c r="I181" s="72" t="s">
        <v>2</v>
      </c>
      <c r="J181" s="70" t="s">
        <v>5</v>
      </c>
      <c r="K181" s="69" t="s">
        <v>5</v>
      </c>
      <c r="L181" s="69" t="s">
        <v>5</v>
      </c>
      <c r="M181" s="68" t="s">
        <v>5</v>
      </c>
      <c r="N181" s="67">
        <v>4</v>
      </c>
      <c r="O181" s="60">
        <f t="shared" si="39"/>
        <v>2.4</v>
      </c>
      <c r="P181" s="59">
        <f t="shared" si="40"/>
        <v>0.312</v>
      </c>
      <c r="Q181" s="58">
        <f t="shared" si="47"/>
        <v>11.544</v>
      </c>
      <c r="R181" s="168"/>
      <c r="S181" s="64"/>
      <c r="T181" s="167"/>
      <c r="U181" s="165"/>
      <c r="V181" s="166"/>
      <c r="W181" s="165"/>
      <c r="X181" s="165"/>
      <c r="Y181" s="164"/>
      <c r="Z181" s="62">
        <v>260</v>
      </c>
      <c r="AA181" s="61" t="s">
        <v>4</v>
      </c>
      <c r="AB181" s="60">
        <f t="shared" si="41"/>
        <v>624</v>
      </c>
      <c r="AC181" s="59">
        <f t="shared" si="42"/>
        <v>81.12</v>
      </c>
      <c r="AD181" s="58">
        <f t="shared" si="43"/>
        <v>3001.44</v>
      </c>
      <c r="AE181" s="160" t="s">
        <v>143</v>
      </c>
      <c r="AF181" s="56">
        <v>780</v>
      </c>
      <c r="AG181" s="55" t="s">
        <v>2</v>
      </c>
      <c r="AH181" s="54">
        <f t="shared" si="49"/>
        <v>1872</v>
      </c>
      <c r="AI181" s="53">
        <f t="shared" si="50"/>
        <v>243.36</v>
      </c>
      <c r="AJ181" s="52">
        <f t="shared" si="51"/>
        <v>9004.32</v>
      </c>
      <c r="AK181" s="51" t="s">
        <v>953</v>
      </c>
      <c r="AL181" s="50"/>
      <c r="AM181" s="49">
        <f t="shared" si="48"/>
        <v>367.9</v>
      </c>
      <c r="AN181" s="48">
        <f t="shared" si="44"/>
        <v>441.48</v>
      </c>
      <c r="AO181" s="47">
        <f t="shared" si="52"/>
        <v>2830</v>
      </c>
      <c r="AP181" s="46">
        <f t="shared" si="45"/>
        <v>3396</v>
      </c>
      <c r="AZ181" s="71">
        <v>37</v>
      </c>
      <c r="BA181" s="45">
        <v>2830</v>
      </c>
      <c r="BC181" s="464"/>
    </row>
    <row r="182" spans="1:55">
      <c r="A182" s="78" t="s">
        <v>894</v>
      </c>
      <c r="B182" s="77" t="s">
        <v>950</v>
      </c>
      <c r="C182" s="76">
        <v>150</v>
      </c>
      <c r="D182" s="79">
        <v>1000</v>
      </c>
      <c r="E182" s="79">
        <v>600</v>
      </c>
      <c r="F182" s="75" t="str">
        <f t="shared" si="38"/>
        <v>1000x600x150</v>
      </c>
      <c r="G182" s="163" t="s">
        <v>952</v>
      </c>
      <c r="H182" s="73" t="s">
        <v>951</v>
      </c>
      <c r="I182" s="72" t="s">
        <v>2</v>
      </c>
      <c r="J182" s="70" t="s">
        <v>5</v>
      </c>
      <c r="K182" s="69" t="s">
        <v>5</v>
      </c>
      <c r="L182" s="69" t="s">
        <v>5</v>
      </c>
      <c r="M182" s="68" t="s">
        <v>5</v>
      </c>
      <c r="N182" s="67">
        <v>4</v>
      </c>
      <c r="O182" s="60">
        <f t="shared" si="39"/>
        <v>2.4</v>
      </c>
      <c r="P182" s="59">
        <f t="shared" si="40"/>
        <v>0.36</v>
      </c>
      <c r="Q182" s="58">
        <f t="shared" si="47"/>
        <v>13.32</v>
      </c>
      <c r="R182" s="168"/>
      <c r="S182" s="64"/>
      <c r="T182" s="167"/>
      <c r="U182" s="165"/>
      <c r="V182" s="166"/>
      <c r="W182" s="165"/>
      <c r="X182" s="165"/>
      <c r="Y182" s="164"/>
      <c r="Z182" s="62">
        <v>208</v>
      </c>
      <c r="AA182" s="61" t="s">
        <v>4</v>
      </c>
      <c r="AB182" s="60">
        <f t="shared" si="41"/>
        <v>499.2</v>
      </c>
      <c r="AC182" s="59">
        <f t="shared" si="42"/>
        <v>74.88</v>
      </c>
      <c r="AD182" s="58">
        <f t="shared" si="43"/>
        <v>2770.56</v>
      </c>
      <c r="AE182" s="160" t="s">
        <v>143</v>
      </c>
      <c r="AF182" s="56">
        <v>676</v>
      </c>
      <c r="AG182" s="55" t="s">
        <v>2</v>
      </c>
      <c r="AH182" s="54">
        <f t="shared" si="49"/>
        <v>1622.3999999999999</v>
      </c>
      <c r="AI182" s="53">
        <f t="shared" si="50"/>
        <v>243.35999999999999</v>
      </c>
      <c r="AJ182" s="52">
        <f t="shared" si="51"/>
        <v>9004.32</v>
      </c>
      <c r="AK182" s="51" t="s">
        <v>947</v>
      </c>
      <c r="AL182" s="50"/>
      <c r="AM182" s="49">
        <f t="shared" si="48"/>
        <v>424.5</v>
      </c>
      <c r="AN182" s="48">
        <f t="shared" si="44"/>
        <v>509.4</v>
      </c>
      <c r="AO182" s="47">
        <f t="shared" si="52"/>
        <v>2830</v>
      </c>
      <c r="AP182" s="46">
        <f t="shared" si="45"/>
        <v>3396</v>
      </c>
      <c r="AZ182" s="71">
        <v>37</v>
      </c>
      <c r="BA182" s="45">
        <v>2830</v>
      </c>
      <c r="BC182" s="464"/>
    </row>
    <row r="183" spans="1:55">
      <c r="A183" s="78" t="s">
        <v>894</v>
      </c>
      <c r="B183" s="77" t="s">
        <v>950</v>
      </c>
      <c r="C183" s="79">
        <v>150</v>
      </c>
      <c r="D183" s="79">
        <v>1000</v>
      </c>
      <c r="E183" s="79">
        <v>600</v>
      </c>
      <c r="F183" s="77" t="str">
        <f t="shared" si="38"/>
        <v>1000x600x150</v>
      </c>
      <c r="G183" s="163" t="s">
        <v>949</v>
      </c>
      <c r="H183" s="73" t="s">
        <v>948</v>
      </c>
      <c r="I183" s="72" t="s">
        <v>117</v>
      </c>
      <c r="J183" s="70" t="s">
        <v>5</v>
      </c>
      <c r="K183" s="69" t="s">
        <v>5</v>
      </c>
      <c r="L183" s="69" t="s">
        <v>5</v>
      </c>
      <c r="M183" s="68"/>
      <c r="N183" s="67">
        <v>4</v>
      </c>
      <c r="O183" s="60">
        <f t="shared" si="39"/>
        <v>2.4</v>
      </c>
      <c r="P183" s="59">
        <f t="shared" si="40"/>
        <v>0.36</v>
      </c>
      <c r="Q183" s="58">
        <f t="shared" si="47"/>
        <v>13.32</v>
      </c>
      <c r="R183" s="62">
        <v>16</v>
      </c>
      <c r="S183" s="64">
        <v>4</v>
      </c>
      <c r="T183" s="180">
        <f>R183*N183</f>
        <v>64</v>
      </c>
      <c r="U183" s="60">
        <f>O183*R183</f>
        <v>38.4</v>
      </c>
      <c r="V183" s="59">
        <f>P183*R183</f>
        <v>5.76</v>
      </c>
      <c r="W183" s="60">
        <f>AZ183*V183</f>
        <v>213.12</v>
      </c>
      <c r="X183" s="60" t="s">
        <v>280</v>
      </c>
      <c r="Y183" s="185">
        <f>R183/S183*N183*C183+140</f>
        <v>2540</v>
      </c>
      <c r="Z183" s="161">
        <v>208</v>
      </c>
      <c r="AA183" s="64">
        <v>13</v>
      </c>
      <c r="AB183" s="60">
        <f t="shared" si="41"/>
        <v>499.2</v>
      </c>
      <c r="AC183" s="59">
        <f t="shared" si="42"/>
        <v>74.88</v>
      </c>
      <c r="AD183" s="58">
        <f t="shared" si="43"/>
        <v>2770.56</v>
      </c>
      <c r="AE183" s="160" t="s">
        <v>143</v>
      </c>
      <c r="AF183" s="56">
        <v>43</v>
      </c>
      <c r="AG183" s="177" t="s">
        <v>150</v>
      </c>
      <c r="AH183" s="54">
        <f t="shared" si="49"/>
        <v>1651.2</v>
      </c>
      <c r="AI183" s="53">
        <f t="shared" si="50"/>
        <v>247.67999999999998</v>
      </c>
      <c r="AJ183" s="52">
        <f t="shared" si="51"/>
        <v>9164.16</v>
      </c>
      <c r="AK183" s="51" t="s">
        <v>947</v>
      </c>
      <c r="AL183" s="50" t="s">
        <v>946</v>
      </c>
      <c r="AM183" s="49">
        <f t="shared" si="48"/>
        <v>424.5</v>
      </c>
      <c r="AN183" s="48">
        <f t="shared" si="44"/>
        <v>509.4</v>
      </c>
      <c r="AO183" s="47">
        <f t="shared" si="52"/>
        <v>2830</v>
      </c>
      <c r="AP183" s="46">
        <f t="shared" si="45"/>
        <v>3396</v>
      </c>
      <c r="AZ183" s="71">
        <v>37</v>
      </c>
      <c r="BA183" s="45">
        <v>2830</v>
      </c>
      <c r="BC183" s="464"/>
    </row>
    <row r="184" spans="1:55">
      <c r="A184" s="78" t="s">
        <v>894</v>
      </c>
      <c r="B184" s="75" t="s">
        <v>912</v>
      </c>
      <c r="C184" s="76">
        <v>50</v>
      </c>
      <c r="D184" s="76">
        <v>1000</v>
      </c>
      <c r="E184" s="76">
        <v>600</v>
      </c>
      <c r="F184" s="75" t="str">
        <f t="shared" si="38"/>
        <v>1000x600x50</v>
      </c>
      <c r="G184" s="163" t="s">
        <v>945</v>
      </c>
      <c r="H184" s="73" t="s">
        <v>944</v>
      </c>
      <c r="I184" s="72" t="s">
        <v>2</v>
      </c>
      <c r="J184" s="70" t="s">
        <v>5</v>
      </c>
      <c r="K184" s="69" t="s">
        <v>5</v>
      </c>
      <c r="L184" s="69" t="s">
        <v>5</v>
      </c>
      <c r="M184" s="68" t="s">
        <v>5</v>
      </c>
      <c r="N184" s="67">
        <v>12</v>
      </c>
      <c r="O184" s="60">
        <f t="shared" si="39"/>
        <v>7.2</v>
      </c>
      <c r="P184" s="59">
        <f t="shared" si="40"/>
        <v>0.36</v>
      </c>
      <c r="Q184" s="58">
        <f t="shared" si="47"/>
        <v>11.52</v>
      </c>
      <c r="R184" s="168"/>
      <c r="S184" s="64"/>
      <c r="T184" s="167"/>
      <c r="U184" s="165"/>
      <c r="V184" s="166"/>
      <c r="W184" s="165"/>
      <c r="X184" s="165"/>
      <c r="Y184" s="164"/>
      <c r="Z184" s="62">
        <v>208</v>
      </c>
      <c r="AA184" s="61" t="s">
        <v>4</v>
      </c>
      <c r="AB184" s="60">
        <f t="shared" si="41"/>
        <v>1497.6000000000001</v>
      </c>
      <c r="AC184" s="59">
        <f t="shared" si="42"/>
        <v>74.88</v>
      </c>
      <c r="AD184" s="58">
        <f t="shared" si="43"/>
        <v>2396.16</v>
      </c>
      <c r="AE184" s="57" t="s">
        <v>3</v>
      </c>
      <c r="AF184" s="56">
        <v>1</v>
      </c>
      <c r="AG184" s="55" t="s">
        <v>2</v>
      </c>
      <c r="AH184" s="54">
        <f t="shared" si="49"/>
        <v>7.2</v>
      </c>
      <c r="AI184" s="53">
        <f t="shared" si="50"/>
        <v>0.36</v>
      </c>
      <c r="AJ184" s="52">
        <f t="shared" si="51"/>
        <v>11.52</v>
      </c>
      <c r="AK184" s="51" t="s">
        <v>943</v>
      </c>
      <c r="AL184" s="50"/>
      <c r="AM184" s="49">
        <f t="shared" si="48"/>
        <v>123.5</v>
      </c>
      <c r="AN184" s="48">
        <f t="shared" si="44"/>
        <v>148.19999999999999</v>
      </c>
      <c r="AO184" s="47">
        <f t="shared" si="52"/>
        <v>2470</v>
      </c>
      <c r="AP184" s="46">
        <f t="shared" si="45"/>
        <v>2964</v>
      </c>
      <c r="AZ184" s="71">
        <v>32</v>
      </c>
      <c r="BA184" s="45">
        <v>2470</v>
      </c>
      <c r="BC184" s="464"/>
    </row>
    <row r="185" spans="1:55">
      <c r="A185" s="78" t="s">
        <v>894</v>
      </c>
      <c r="B185" s="77" t="s">
        <v>912</v>
      </c>
      <c r="C185" s="76">
        <v>70</v>
      </c>
      <c r="D185" s="79">
        <v>1000</v>
      </c>
      <c r="E185" s="79">
        <v>600</v>
      </c>
      <c r="F185" s="75" t="str">
        <f t="shared" si="38"/>
        <v>1000x600x70</v>
      </c>
      <c r="G185" s="163" t="s">
        <v>942</v>
      </c>
      <c r="H185" s="73" t="s">
        <v>941</v>
      </c>
      <c r="I185" s="72" t="s">
        <v>2</v>
      </c>
      <c r="J185" s="70" t="s">
        <v>5</v>
      </c>
      <c r="K185" s="69" t="s">
        <v>5</v>
      </c>
      <c r="L185" s="69"/>
      <c r="M185" s="68" t="s">
        <v>5</v>
      </c>
      <c r="N185" s="67">
        <v>8</v>
      </c>
      <c r="O185" s="60">
        <f t="shared" si="39"/>
        <v>4.8</v>
      </c>
      <c r="P185" s="59">
        <f t="shared" si="40"/>
        <v>0.33600000000000002</v>
      </c>
      <c r="Q185" s="58">
        <f t="shared" si="47"/>
        <v>10.752000000000001</v>
      </c>
      <c r="R185" s="168"/>
      <c r="S185" s="64"/>
      <c r="T185" s="167"/>
      <c r="U185" s="165"/>
      <c r="V185" s="166"/>
      <c r="W185" s="165"/>
      <c r="X185" s="165"/>
      <c r="Y185" s="164"/>
      <c r="Z185" s="62">
        <v>248</v>
      </c>
      <c r="AA185" s="61" t="s">
        <v>4</v>
      </c>
      <c r="AB185" s="60">
        <f t="shared" si="41"/>
        <v>1190.3999999999999</v>
      </c>
      <c r="AC185" s="59">
        <f t="shared" si="42"/>
        <v>83.328000000000003</v>
      </c>
      <c r="AD185" s="58">
        <f t="shared" si="43"/>
        <v>2666.4960000000001</v>
      </c>
      <c r="AE185" s="160" t="s">
        <v>143</v>
      </c>
      <c r="AF185" s="56">
        <v>838</v>
      </c>
      <c r="AG185" s="55" t="s">
        <v>2</v>
      </c>
      <c r="AH185" s="54">
        <f t="shared" si="49"/>
        <v>4022.3999999999996</v>
      </c>
      <c r="AI185" s="53">
        <f t="shared" si="50"/>
        <v>281.56800000000004</v>
      </c>
      <c r="AJ185" s="52">
        <f t="shared" si="51"/>
        <v>9010.1760000000013</v>
      </c>
      <c r="AK185" s="51" t="s">
        <v>940</v>
      </c>
      <c r="AL185" s="50"/>
      <c r="AM185" s="49">
        <f t="shared" si="48"/>
        <v>177.8</v>
      </c>
      <c r="AN185" s="48">
        <f t="shared" si="44"/>
        <v>213.36</v>
      </c>
      <c r="AO185" s="47">
        <f t="shared" si="52"/>
        <v>2540</v>
      </c>
      <c r="AP185" s="46">
        <f t="shared" si="45"/>
        <v>3048</v>
      </c>
      <c r="AZ185" s="71">
        <v>32</v>
      </c>
      <c r="BA185" s="45">
        <v>2540</v>
      </c>
      <c r="BC185" s="464"/>
    </row>
    <row r="186" spans="1:55">
      <c r="A186" s="78" t="s">
        <v>894</v>
      </c>
      <c r="B186" s="77" t="s">
        <v>912</v>
      </c>
      <c r="C186" s="79">
        <v>70</v>
      </c>
      <c r="D186" s="79">
        <v>1000</v>
      </c>
      <c r="E186" s="79">
        <v>600</v>
      </c>
      <c r="F186" s="75" t="str">
        <f t="shared" si="38"/>
        <v>1000x600x70</v>
      </c>
      <c r="G186" s="163" t="s">
        <v>939</v>
      </c>
      <c r="H186" s="73" t="s">
        <v>938</v>
      </c>
      <c r="I186" s="72" t="s">
        <v>2</v>
      </c>
      <c r="J186" s="70"/>
      <c r="K186" s="69"/>
      <c r="L186" s="69" t="s">
        <v>5</v>
      </c>
      <c r="M186" s="68"/>
      <c r="N186" s="67">
        <v>9</v>
      </c>
      <c r="O186" s="60">
        <f t="shared" si="39"/>
        <v>5.4</v>
      </c>
      <c r="P186" s="59">
        <f t="shared" si="40"/>
        <v>0.378</v>
      </c>
      <c r="Q186" s="58">
        <f t="shared" si="47"/>
        <v>12.096</v>
      </c>
      <c r="R186" s="168"/>
      <c r="S186" s="64"/>
      <c r="T186" s="167"/>
      <c r="U186" s="165"/>
      <c r="V186" s="166"/>
      <c r="W186" s="165"/>
      <c r="X186" s="165"/>
      <c r="Y186" s="164"/>
      <c r="Z186" s="62">
        <v>208</v>
      </c>
      <c r="AA186" s="61" t="s">
        <v>4</v>
      </c>
      <c r="AB186" s="60">
        <f t="shared" si="41"/>
        <v>1123.2</v>
      </c>
      <c r="AC186" s="59">
        <f t="shared" si="42"/>
        <v>78.623999999999995</v>
      </c>
      <c r="AD186" s="58">
        <f t="shared" si="43"/>
        <v>2515.9679999999998</v>
      </c>
      <c r="AE186" s="160" t="s">
        <v>143</v>
      </c>
      <c r="AF186" s="56">
        <v>745</v>
      </c>
      <c r="AG186" s="55" t="s">
        <v>2</v>
      </c>
      <c r="AH186" s="54">
        <f t="shared" si="49"/>
        <v>4023.0000000000005</v>
      </c>
      <c r="AI186" s="53">
        <f t="shared" si="50"/>
        <v>281.61</v>
      </c>
      <c r="AJ186" s="52">
        <f t="shared" si="51"/>
        <v>9011.52</v>
      </c>
      <c r="AK186" s="51" t="s">
        <v>937</v>
      </c>
      <c r="AL186" s="50"/>
      <c r="AM186" s="49">
        <f t="shared" si="48"/>
        <v>177.8</v>
      </c>
      <c r="AN186" s="48">
        <f t="shared" si="44"/>
        <v>213.36</v>
      </c>
      <c r="AO186" s="47">
        <f t="shared" si="52"/>
        <v>2540</v>
      </c>
      <c r="AP186" s="46">
        <f t="shared" si="45"/>
        <v>3048</v>
      </c>
      <c r="AZ186" s="71">
        <v>32</v>
      </c>
      <c r="BA186" s="45">
        <v>2540</v>
      </c>
      <c r="BC186" s="464"/>
    </row>
    <row r="187" spans="1:55">
      <c r="A187" s="78" t="s">
        <v>894</v>
      </c>
      <c r="B187" s="77" t="s">
        <v>912</v>
      </c>
      <c r="C187" s="76">
        <v>100</v>
      </c>
      <c r="D187" s="79">
        <v>1000</v>
      </c>
      <c r="E187" s="79">
        <v>600</v>
      </c>
      <c r="F187" s="75" t="str">
        <f t="shared" si="38"/>
        <v>1000x600x100</v>
      </c>
      <c r="G187" s="163" t="s">
        <v>936</v>
      </c>
      <c r="H187" s="73" t="s">
        <v>935</v>
      </c>
      <c r="I187" s="72" t="s">
        <v>2</v>
      </c>
      <c r="J187" s="70" t="s">
        <v>5</v>
      </c>
      <c r="K187" s="69" t="s">
        <v>5</v>
      </c>
      <c r="L187" s="69" t="s">
        <v>5</v>
      </c>
      <c r="M187" s="68" t="s">
        <v>5</v>
      </c>
      <c r="N187" s="67">
        <v>6</v>
      </c>
      <c r="O187" s="60">
        <f t="shared" si="39"/>
        <v>3.6</v>
      </c>
      <c r="P187" s="59">
        <f t="shared" si="40"/>
        <v>0.36</v>
      </c>
      <c r="Q187" s="58">
        <f t="shared" si="47"/>
        <v>11.52</v>
      </c>
      <c r="R187" s="168"/>
      <c r="S187" s="64"/>
      <c r="T187" s="167"/>
      <c r="U187" s="165"/>
      <c r="V187" s="166"/>
      <c r="W187" s="165"/>
      <c r="X187" s="165"/>
      <c r="Y187" s="164"/>
      <c r="Z187" s="62">
        <v>208</v>
      </c>
      <c r="AA187" s="61" t="s">
        <v>4</v>
      </c>
      <c r="AB187" s="60">
        <f t="shared" si="41"/>
        <v>748.80000000000007</v>
      </c>
      <c r="AC187" s="59">
        <f t="shared" si="42"/>
        <v>74.88</v>
      </c>
      <c r="AD187" s="58">
        <f t="shared" si="43"/>
        <v>2396.16</v>
      </c>
      <c r="AE187" s="57" t="s">
        <v>3</v>
      </c>
      <c r="AF187" s="56">
        <v>1</v>
      </c>
      <c r="AG187" s="55" t="s">
        <v>2</v>
      </c>
      <c r="AH187" s="54">
        <f t="shared" si="49"/>
        <v>3.6</v>
      </c>
      <c r="AI187" s="53">
        <f t="shared" si="50"/>
        <v>0.36</v>
      </c>
      <c r="AJ187" s="52">
        <f t="shared" si="51"/>
        <v>11.52</v>
      </c>
      <c r="AK187" s="51" t="s">
        <v>934</v>
      </c>
      <c r="AL187" s="50"/>
      <c r="AM187" s="49">
        <f t="shared" si="48"/>
        <v>247</v>
      </c>
      <c r="AN187" s="48">
        <f t="shared" si="44"/>
        <v>296.39999999999998</v>
      </c>
      <c r="AO187" s="47">
        <f t="shared" si="52"/>
        <v>2470</v>
      </c>
      <c r="AP187" s="46">
        <f t="shared" si="45"/>
        <v>2964</v>
      </c>
      <c r="AZ187" s="71">
        <v>32</v>
      </c>
      <c r="BA187" s="45">
        <v>2470</v>
      </c>
      <c r="BC187" s="464"/>
    </row>
    <row r="188" spans="1:55">
      <c r="A188" s="78" t="s">
        <v>894</v>
      </c>
      <c r="B188" s="77" t="s">
        <v>912</v>
      </c>
      <c r="C188" s="79">
        <v>100</v>
      </c>
      <c r="D188" s="79">
        <v>1000</v>
      </c>
      <c r="E188" s="79">
        <v>600</v>
      </c>
      <c r="F188" s="77" t="str">
        <f t="shared" si="38"/>
        <v>1000x600x100</v>
      </c>
      <c r="G188" s="163" t="s">
        <v>933</v>
      </c>
      <c r="H188" s="73" t="s">
        <v>932</v>
      </c>
      <c r="I188" s="72" t="s">
        <v>117</v>
      </c>
      <c r="J188" s="70" t="s">
        <v>5</v>
      </c>
      <c r="K188" s="69" t="s">
        <v>5</v>
      </c>
      <c r="L188" s="69" t="s">
        <v>5</v>
      </c>
      <c r="M188" s="68"/>
      <c r="N188" s="67">
        <v>6</v>
      </c>
      <c r="O188" s="60">
        <f t="shared" si="39"/>
        <v>3.6</v>
      </c>
      <c r="P188" s="59">
        <f t="shared" si="40"/>
        <v>0.36</v>
      </c>
      <c r="Q188" s="58">
        <f t="shared" si="47"/>
        <v>11.52</v>
      </c>
      <c r="R188" s="62">
        <v>16</v>
      </c>
      <c r="S188" s="64">
        <v>4</v>
      </c>
      <c r="T188" s="180">
        <f>R188*N188</f>
        <v>96</v>
      </c>
      <c r="U188" s="60">
        <f>O188*R188</f>
        <v>57.6</v>
      </c>
      <c r="V188" s="59">
        <f>P188*R188</f>
        <v>5.76</v>
      </c>
      <c r="W188" s="60">
        <f>AZ188*V188</f>
        <v>184.32</v>
      </c>
      <c r="X188" s="60" t="s">
        <v>280</v>
      </c>
      <c r="Y188" s="185">
        <f>R188/S188*N188*C188+140</f>
        <v>2540</v>
      </c>
      <c r="Z188" s="161">
        <v>208</v>
      </c>
      <c r="AA188" s="64">
        <v>13</v>
      </c>
      <c r="AB188" s="60">
        <f t="shared" si="41"/>
        <v>748.80000000000007</v>
      </c>
      <c r="AC188" s="59">
        <f t="shared" si="42"/>
        <v>74.88</v>
      </c>
      <c r="AD188" s="58">
        <f t="shared" si="43"/>
        <v>2396.16</v>
      </c>
      <c r="AE188" s="160" t="s">
        <v>143</v>
      </c>
      <c r="AF188" s="56">
        <v>49</v>
      </c>
      <c r="AG188" s="177" t="s">
        <v>150</v>
      </c>
      <c r="AH188" s="54">
        <f t="shared" si="49"/>
        <v>2822.4</v>
      </c>
      <c r="AI188" s="53">
        <f t="shared" si="50"/>
        <v>282.24</v>
      </c>
      <c r="AJ188" s="52">
        <f t="shared" si="51"/>
        <v>9031.68</v>
      </c>
      <c r="AK188" s="51" t="s">
        <v>931</v>
      </c>
      <c r="AL188" s="50" t="s">
        <v>930</v>
      </c>
      <c r="AM188" s="49">
        <f t="shared" si="48"/>
        <v>254</v>
      </c>
      <c r="AN188" s="48">
        <f t="shared" si="44"/>
        <v>304.8</v>
      </c>
      <c r="AO188" s="47">
        <f t="shared" si="52"/>
        <v>2540</v>
      </c>
      <c r="AP188" s="46">
        <f t="shared" si="45"/>
        <v>3048</v>
      </c>
      <c r="AZ188" s="71">
        <v>32</v>
      </c>
      <c r="BA188" s="45">
        <v>2540</v>
      </c>
      <c r="BC188" s="464"/>
    </row>
    <row r="189" spans="1:55">
      <c r="A189" s="78" t="s">
        <v>894</v>
      </c>
      <c r="B189" s="77" t="s">
        <v>912</v>
      </c>
      <c r="C189" s="76">
        <v>110</v>
      </c>
      <c r="D189" s="79">
        <v>1000</v>
      </c>
      <c r="E189" s="79">
        <v>600</v>
      </c>
      <c r="F189" s="75" t="str">
        <f t="shared" si="38"/>
        <v>1000x600x110</v>
      </c>
      <c r="G189" s="163" t="s">
        <v>929</v>
      </c>
      <c r="H189" s="73" t="s">
        <v>928</v>
      </c>
      <c r="I189" s="72" t="s">
        <v>2</v>
      </c>
      <c r="J189" s="70" t="s">
        <v>5</v>
      </c>
      <c r="K189" s="69" t="s">
        <v>5</v>
      </c>
      <c r="L189" s="69"/>
      <c r="M189" s="68" t="s">
        <v>5</v>
      </c>
      <c r="N189" s="67">
        <v>5</v>
      </c>
      <c r="O189" s="60">
        <f t="shared" si="39"/>
        <v>3</v>
      </c>
      <c r="P189" s="59">
        <f t="shared" si="40"/>
        <v>0.33</v>
      </c>
      <c r="Q189" s="58">
        <f t="shared" si="47"/>
        <v>10.56</v>
      </c>
      <c r="R189" s="168"/>
      <c r="S189" s="64"/>
      <c r="T189" s="167"/>
      <c r="U189" s="165"/>
      <c r="V189" s="166"/>
      <c r="W189" s="165"/>
      <c r="X189" s="165"/>
      <c r="Y189" s="164"/>
      <c r="Z189" s="62">
        <v>248</v>
      </c>
      <c r="AA189" s="61" t="s">
        <v>4</v>
      </c>
      <c r="AB189" s="60">
        <f t="shared" si="41"/>
        <v>744</v>
      </c>
      <c r="AC189" s="59">
        <f t="shared" si="42"/>
        <v>81.84</v>
      </c>
      <c r="AD189" s="58">
        <f t="shared" si="43"/>
        <v>2618.88</v>
      </c>
      <c r="AE189" s="160" t="s">
        <v>143</v>
      </c>
      <c r="AF189" s="56">
        <v>853</v>
      </c>
      <c r="AG189" s="55" t="s">
        <v>2</v>
      </c>
      <c r="AH189" s="54">
        <f t="shared" si="49"/>
        <v>2559</v>
      </c>
      <c r="AI189" s="53">
        <f t="shared" si="50"/>
        <v>281.49</v>
      </c>
      <c r="AJ189" s="52">
        <f t="shared" si="51"/>
        <v>9007.68</v>
      </c>
      <c r="AK189" s="51" t="s">
        <v>927</v>
      </c>
      <c r="AL189" s="50"/>
      <c r="AM189" s="49">
        <f t="shared" si="48"/>
        <v>279.39999999999998</v>
      </c>
      <c r="AN189" s="48">
        <f t="shared" si="44"/>
        <v>335.28</v>
      </c>
      <c r="AO189" s="47">
        <f t="shared" si="52"/>
        <v>2540</v>
      </c>
      <c r="AP189" s="46">
        <f t="shared" si="45"/>
        <v>3048</v>
      </c>
      <c r="AZ189" s="71">
        <v>32</v>
      </c>
      <c r="BA189" s="45">
        <v>2540</v>
      </c>
      <c r="BC189" s="464"/>
    </row>
    <row r="190" spans="1:55">
      <c r="A190" s="78" t="s">
        <v>894</v>
      </c>
      <c r="B190" s="77" t="s">
        <v>912</v>
      </c>
      <c r="C190" s="79">
        <v>110</v>
      </c>
      <c r="D190" s="79">
        <v>1000</v>
      </c>
      <c r="E190" s="79">
        <v>600</v>
      </c>
      <c r="F190" s="77" t="str">
        <f t="shared" si="38"/>
        <v>1000x600x110</v>
      </c>
      <c r="G190" s="74" t="s">
        <v>926</v>
      </c>
      <c r="H190" s="73" t="s">
        <v>925</v>
      </c>
      <c r="I190" s="72" t="s">
        <v>2</v>
      </c>
      <c r="J190" s="70"/>
      <c r="K190" s="69"/>
      <c r="L190" s="69" t="s">
        <v>5</v>
      </c>
      <c r="M190" s="68"/>
      <c r="N190" s="67">
        <v>4</v>
      </c>
      <c r="O190" s="60">
        <f t="shared" si="39"/>
        <v>2.4</v>
      </c>
      <c r="P190" s="59">
        <f t="shared" si="40"/>
        <v>0.26400000000000001</v>
      </c>
      <c r="Q190" s="58">
        <f t="shared" si="47"/>
        <v>8.4480000000000004</v>
      </c>
      <c r="R190" s="168"/>
      <c r="S190" s="64"/>
      <c r="T190" s="167"/>
      <c r="U190" s="165"/>
      <c r="V190" s="166"/>
      <c r="W190" s="165"/>
      <c r="X190" s="165"/>
      <c r="Y190" s="164"/>
      <c r="Z190" s="62">
        <v>312</v>
      </c>
      <c r="AA190" s="61" t="s">
        <v>4</v>
      </c>
      <c r="AB190" s="60">
        <f t="shared" si="41"/>
        <v>748.8</v>
      </c>
      <c r="AC190" s="59">
        <f t="shared" si="42"/>
        <v>82.368000000000009</v>
      </c>
      <c r="AD190" s="58">
        <f t="shared" si="43"/>
        <v>2635.7760000000003</v>
      </c>
      <c r="AE190" s="160" t="s">
        <v>143</v>
      </c>
      <c r="AF190" s="56">
        <v>1066</v>
      </c>
      <c r="AG190" s="55" t="s">
        <v>2</v>
      </c>
      <c r="AH190" s="54">
        <f t="shared" si="49"/>
        <v>2558.4</v>
      </c>
      <c r="AI190" s="53">
        <f t="shared" si="50"/>
        <v>281.42400000000004</v>
      </c>
      <c r="AJ190" s="52">
        <f t="shared" si="51"/>
        <v>9005.5680000000011</v>
      </c>
      <c r="AK190" s="51" t="s">
        <v>924</v>
      </c>
      <c r="AL190" s="50"/>
      <c r="AM190" s="49">
        <f t="shared" si="48"/>
        <v>279.39999999999998</v>
      </c>
      <c r="AN190" s="48">
        <f t="shared" si="44"/>
        <v>335.28</v>
      </c>
      <c r="AO190" s="47">
        <f t="shared" si="52"/>
        <v>2540</v>
      </c>
      <c r="AP190" s="46">
        <f t="shared" si="45"/>
        <v>3048</v>
      </c>
      <c r="AZ190" s="71">
        <v>32</v>
      </c>
      <c r="BA190" s="45">
        <v>2540</v>
      </c>
      <c r="BC190" s="464"/>
    </row>
    <row r="191" spans="1:55">
      <c r="A191" s="78" t="s">
        <v>894</v>
      </c>
      <c r="B191" s="77" t="s">
        <v>912</v>
      </c>
      <c r="C191" s="76">
        <v>120</v>
      </c>
      <c r="D191" s="79">
        <v>1000</v>
      </c>
      <c r="E191" s="79">
        <v>600</v>
      </c>
      <c r="F191" s="75" t="str">
        <f t="shared" si="38"/>
        <v>1000x600x120</v>
      </c>
      <c r="G191" s="163" t="s">
        <v>923</v>
      </c>
      <c r="H191" s="73" t="s">
        <v>922</v>
      </c>
      <c r="I191" s="72" t="s">
        <v>2</v>
      </c>
      <c r="J191" s="70" t="s">
        <v>5</v>
      </c>
      <c r="K191" s="69" t="s">
        <v>5</v>
      </c>
      <c r="L191" s="69"/>
      <c r="M191" s="68" t="s">
        <v>5</v>
      </c>
      <c r="N191" s="67">
        <v>5</v>
      </c>
      <c r="O191" s="60">
        <f t="shared" si="39"/>
        <v>3</v>
      </c>
      <c r="P191" s="59">
        <f t="shared" si="40"/>
        <v>0.36</v>
      </c>
      <c r="Q191" s="58">
        <f t="shared" si="47"/>
        <v>11.52</v>
      </c>
      <c r="R191" s="168"/>
      <c r="S191" s="64"/>
      <c r="T191" s="167"/>
      <c r="U191" s="165"/>
      <c r="V191" s="166"/>
      <c r="W191" s="165"/>
      <c r="X191" s="165"/>
      <c r="Y191" s="164"/>
      <c r="Z191" s="62">
        <v>208</v>
      </c>
      <c r="AA191" s="61" t="s">
        <v>4</v>
      </c>
      <c r="AB191" s="60">
        <f t="shared" si="41"/>
        <v>624</v>
      </c>
      <c r="AC191" s="59">
        <f t="shared" si="42"/>
        <v>74.88</v>
      </c>
      <c r="AD191" s="58">
        <f t="shared" si="43"/>
        <v>2396.16</v>
      </c>
      <c r="AE191" s="160" t="s">
        <v>143</v>
      </c>
      <c r="AF191" s="56">
        <v>782</v>
      </c>
      <c r="AG191" s="55" t="s">
        <v>2</v>
      </c>
      <c r="AH191" s="54">
        <f t="shared" si="49"/>
        <v>2346</v>
      </c>
      <c r="AI191" s="53">
        <f t="shared" si="50"/>
        <v>281.52</v>
      </c>
      <c r="AJ191" s="52">
        <f t="shared" si="51"/>
        <v>9008.64</v>
      </c>
      <c r="AK191" s="51" t="s">
        <v>921</v>
      </c>
      <c r="AL191" s="50"/>
      <c r="AM191" s="49">
        <f t="shared" si="48"/>
        <v>304.8</v>
      </c>
      <c r="AN191" s="48">
        <f t="shared" si="44"/>
        <v>365.76</v>
      </c>
      <c r="AO191" s="47">
        <f t="shared" si="52"/>
        <v>2540</v>
      </c>
      <c r="AP191" s="46">
        <f t="shared" si="45"/>
        <v>3048</v>
      </c>
      <c r="AZ191" s="71">
        <v>32</v>
      </c>
      <c r="BA191" s="45">
        <v>2540</v>
      </c>
      <c r="BC191" s="464"/>
    </row>
    <row r="192" spans="1:55">
      <c r="A192" s="78" t="s">
        <v>894</v>
      </c>
      <c r="B192" s="77" t="s">
        <v>912</v>
      </c>
      <c r="C192" s="79">
        <v>120</v>
      </c>
      <c r="D192" s="79">
        <v>1000</v>
      </c>
      <c r="E192" s="79">
        <v>600</v>
      </c>
      <c r="F192" s="77" t="str">
        <f t="shared" si="38"/>
        <v>1000x600x120</v>
      </c>
      <c r="G192" s="163" t="s">
        <v>920</v>
      </c>
      <c r="H192" s="73" t="s">
        <v>919</v>
      </c>
      <c r="I192" s="72" t="s">
        <v>2</v>
      </c>
      <c r="J192" s="70"/>
      <c r="K192" s="69"/>
      <c r="L192" s="69" t="s">
        <v>5</v>
      </c>
      <c r="M192" s="68"/>
      <c r="N192" s="67">
        <v>4</v>
      </c>
      <c r="O192" s="60">
        <f t="shared" si="39"/>
        <v>2.4</v>
      </c>
      <c r="P192" s="59">
        <f t="shared" si="40"/>
        <v>0.28799999999999998</v>
      </c>
      <c r="Q192" s="58">
        <f t="shared" si="47"/>
        <v>9.2159999999999993</v>
      </c>
      <c r="R192" s="168"/>
      <c r="S192" s="64"/>
      <c r="T192" s="167"/>
      <c r="U192" s="165"/>
      <c r="V192" s="166"/>
      <c r="W192" s="165"/>
      <c r="X192" s="165"/>
      <c r="Y192" s="164"/>
      <c r="Z192" s="62">
        <v>286</v>
      </c>
      <c r="AA192" s="61" t="s">
        <v>4</v>
      </c>
      <c r="AB192" s="60">
        <f t="shared" si="41"/>
        <v>686.4</v>
      </c>
      <c r="AC192" s="59">
        <f t="shared" si="42"/>
        <v>82.367999999999995</v>
      </c>
      <c r="AD192" s="58">
        <f t="shared" si="43"/>
        <v>2635.7759999999998</v>
      </c>
      <c r="AE192" s="160" t="s">
        <v>143</v>
      </c>
      <c r="AF192" s="56">
        <v>977</v>
      </c>
      <c r="AG192" s="55" t="s">
        <v>2</v>
      </c>
      <c r="AH192" s="54">
        <f t="shared" si="49"/>
        <v>2344.7999999999997</v>
      </c>
      <c r="AI192" s="53">
        <f t="shared" si="50"/>
        <v>281.37599999999998</v>
      </c>
      <c r="AJ192" s="52">
        <f t="shared" si="51"/>
        <v>9004.0319999999992</v>
      </c>
      <c r="AK192" s="51" t="s">
        <v>918</v>
      </c>
      <c r="AL192" s="50"/>
      <c r="AM192" s="49">
        <f t="shared" si="48"/>
        <v>304.8</v>
      </c>
      <c r="AN192" s="48">
        <f t="shared" si="44"/>
        <v>365.76</v>
      </c>
      <c r="AO192" s="47">
        <f t="shared" si="52"/>
        <v>2540</v>
      </c>
      <c r="AP192" s="46">
        <f t="shared" si="45"/>
        <v>3048</v>
      </c>
      <c r="AZ192" s="71">
        <v>32</v>
      </c>
      <c r="BA192" s="45">
        <v>2540</v>
      </c>
      <c r="BC192" s="464"/>
    </row>
    <row r="193" spans="1:55">
      <c r="A193" s="78" t="s">
        <v>894</v>
      </c>
      <c r="B193" s="77" t="s">
        <v>912</v>
      </c>
      <c r="C193" s="76">
        <v>130</v>
      </c>
      <c r="D193" s="79">
        <v>1000</v>
      </c>
      <c r="E193" s="79">
        <v>600</v>
      </c>
      <c r="F193" s="75" t="str">
        <f t="shared" si="38"/>
        <v>1000x600x130</v>
      </c>
      <c r="G193" s="163" t="s">
        <v>917</v>
      </c>
      <c r="H193" s="73" t="s">
        <v>916</v>
      </c>
      <c r="I193" s="72" t="s">
        <v>2</v>
      </c>
      <c r="J193" s="70" t="s">
        <v>5</v>
      </c>
      <c r="K193" s="69" t="s">
        <v>5</v>
      </c>
      <c r="L193" s="69" t="s">
        <v>5</v>
      </c>
      <c r="M193" s="68" t="s">
        <v>5</v>
      </c>
      <c r="N193" s="67">
        <v>4</v>
      </c>
      <c r="O193" s="60">
        <f t="shared" si="39"/>
        <v>2.4</v>
      </c>
      <c r="P193" s="59">
        <f t="shared" si="40"/>
        <v>0.312</v>
      </c>
      <c r="Q193" s="58">
        <f t="shared" si="47"/>
        <v>9.984</v>
      </c>
      <c r="R193" s="168"/>
      <c r="S193" s="64"/>
      <c r="T193" s="167"/>
      <c r="U193" s="165"/>
      <c r="V193" s="166"/>
      <c r="W193" s="165"/>
      <c r="X193" s="165"/>
      <c r="Y193" s="164"/>
      <c r="Z193" s="62">
        <v>260</v>
      </c>
      <c r="AA193" s="61" t="s">
        <v>4</v>
      </c>
      <c r="AB193" s="60">
        <f t="shared" si="41"/>
        <v>624</v>
      </c>
      <c r="AC193" s="59">
        <f t="shared" si="42"/>
        <v>81.12</v>
      </c>
      <c r="AD193" s="58">
        <f t="shared" si="43"/>
        <v>2595.84</v>
      </c>
      <c r="AE193" s="160" t="s">
        <v>143</v>
      </c>
      <c r="AF193" s="56">
        <v>902</v>
      </c>
      <c r="AG193" s="55" t="s">
        <v>2</v>
      </c>
      <c r="AH193" s="54">
        <f t="shared" si="49"/>
        <v>2164.7999999999997</v>
      </c>
      <c r="AI193" s="53">
        <f t="shared" si="50"/>
        <v>281.42399999999998</v>
      </c>
      <c r="AJ193" s="52">
        <f t="shared" si="51"/>
        <v>9005.5679999999993</v>
      </c>
      <c r="AK193" s="51" t="s">
        <v>915</v>
      </c>
      <c r="AL193" s="50"/>
      <c r="AM193" s="49">
        <f t="shared" si="48"/>
        <v>330.2</v>
      </c>
      <c r="AN193" s="48">
        <f t="shared" si="44"/>
        <v>396.24</v>
      </c>
      <c r="AO193" s="47">
        <f t="shared" si="52"/>
        <v>2540</v>
      </c>
      <c r="AP193" s="46">
        <f t="shared" si="45"/>
        <v>3048</v>
      </c>
      <c r="AZ193" s="71">
        <v>32</v>
      </c>
      <c r="BA193" s="45">
        <v>2540</v>
      </c>
      <c r="BC193" s="464"/>
    </row>
    <row r="194" spans="1:55">
      <c r="A194" s="78" t="s">
        <v>894</v>
      </c>
      <c r="B194" s="77" t="s">
        <v>912</v>
      </c>
      <c r="C194" s="76">
        <v>150</v>
      </c>
      <c r="D194" s="79">
        <v>1000</v>
      </c>
      <c r="E194" s="79">
        <v>600</v>
      </c>
      <c r="F194" s="75" t="str">
        <f t="shared" si="38"/>
        <v>1000x600x150</v>
      </c>
      <c r="G194" s="163" t="s">
        <v>914</v>
      </c>
      <c r="H194" s="73" t="s">
        <v>913</v>
      </c>
      <c r="I194" s="72" t="s">
        <v>2</v>
      </c>
      <c r="J194" s="70" t="s">
        <v>5</v>
      </c>
      <c r="K194" s="69" t="s">
        <v>5</v>
      </c>
      <c r="L194" s="69" t="s">
        <v>5</v>
      </c>
      <c r="M194" s="68" t="s">
        <v>5</v>
      </c>
      <c r="N194" s="67">
        <v>4</v>
      </c>
      <c r="O194" s="60">
        <f t="shared" si="39"/>
        <v>2.4</v>
      </c>
      <c r="P194" s="59">
        <f t="shared" si="40"/>
        <v>0.36</v>
      </c>
      <c r="Q194" s="58">
        <f t="shared" si="47"/>
        <v>11.52</v>
      </c>
      <c r="R194" s="168"/>
      <c r="S194" s="64"/>
      <c r="T194" s="167"/>
      <c r="U194" s="165"/>
      <c r="V194" s="166"/>
      <c r="W194" s="165"/>
      <c r="X194" s="165"/>
      <c r="Y194" s="164"/>
      <c r="Z194" s="62">
        <v>208</v>
      </c>
      <c r="AA194" s="61" t="s">
        <v>4</v>
      </c>
      <c r="AB194" s="60">
        <f t="shared" si="41"/>
        <v>499.2</v>
      </c>
      <c r="AC194" s="59">
        <f t="shared" si="42"/>
        <v>74.88</v>
      </c>
      <c r="AD194" s="58">
        <f t="shared" si="43"/>
        <v>2396.16</v>
      </c>
      <c r="AE194" s="160" t="s">
        <v>143</v>
      </c>
      <c r="AF194" s="56">
        <v>782</v>
      </c>
      <c r="AG194" s="55" t="s">
        <v>2</v>
      </c>
      <c r="AH194" s="54">
        <f t="shared" si="49"/>
        <v>1876.8</v>
      </c>
      <c r="AI194" s="53">
        <f t="shared" si="50"/>
        <v>281.52</v>
      </c>
      <c r="AJ194" s="52">
        <f t="shared" si="51"/>
        <v>9008.64</v>
      </c>
      <c r="AK194" s="51" t="s">
        <v>909</v>
      </c>
      <c r="AL194" s="50"/>
      <c r="AM194" s="49">
        <f t="shared" si="48"/>
        <v>381</v>
      </c>
      <c r="AN194" s="48">
        <f t="shared" si="44"/>
        <v>457.2</v>
      </c>
      <c r="AO194" s="47">
        <f t="shared" si="52"/>
        <v>2540</v>
      </c>
      <c r="AP194" s="46">
        <f t="shared" si="45"/>
        <v>3048</v>
      </c>
      <c r="AZ194" s="71">
        <v>32</v>
      </c>
      <c r="BA194" s="45">
        <v>2540</v>
      </c>
      <c r="BC194" s="464"/>
    </row>
    <row r="195" spans="1:55">
      <c r="A195" s="78" t="s">
        <v>894</v>
      </c>
      <c r="B195" s="77" t="s">
        <v>912</v>
      </c>
      <c r="C195" s="79">
        <v>150</v>
      </c>
      <c r="D195" s="79">
        <v>1000</v>
      </c>
      <c r="E195" s="79">
        <v>600</v>
      </c>
      <c r="F195" s="77" t="str">
        <f t="shared" si="38"/>
        <v>1000x600x150</v>
      </c>
      <c r="G195" s="74" t="s">
        <v>911</v>
      </c>
      <c r="H195" s="73" t="s">
        <v>910</v>
      </c>
      <c r="I195" s="72" t="s">
        <v>117</v>
      </c>
      <c r="J195" s="70" t="s">
        <v>5</v>
      </c>
      <c r="K195" s="69" t="s">
        <v>5</v>
      </c>
      <c r="L195" s="69" t="s">
        <v>5</v>
      </c>
      <c r="M195" s="68"/>
      <c r="N195" s="67">
        <v>4</v>
      </c>
      <c r="O195" s="60">
        <f t="shared" si="39"/>
        <v>2.4</v>
      </c>
      <c r="P195" s="59">
        <f t="shared" si="40"/>
        <v>0.36</v>
      </c>
      <c r="Q195" s="58">
        <f t="shared" si="47"/>
        <v>11.52</v>
      </c>
      <c r="R195" s="62">
        <v>16</v>
      </c>
      <c r="S195" s="64">
        <v>4</v>
      </c>
      <c r="T195" s="180">
        <f>R195*N195</f>
        <v>64</v>
      </c>
      <c r="U195" s="60">
        <f>O195*R195</f>
        <v>38.4</v>
      </c>
      <c r="V195" s="59">
        <f>P195*R195</f>
        <v>5.76</v>
      </c>
      <c r="W195" s="60">
        <f>AZ195*V195</f>
        <v>184.32</v>
      </c>
      <c r="X195" s="60" t="s">
        <v>280</v>
      </c>
      <c r="Y195" s="185">
        <f>R195/S195*N195*C195+140</f>
        <v>2540</v>
      </c>
      <c r="Z195" s="161">
        <v>208</v>
      </c>
      <c r="AA195" s="64">
        <v>13</v>
      </c>
      <c r="AB195" s="60">
        <f t="shared" si="41"/>
        <v>499.2</v>
      </c>
      <c r="AC195" s="59">
        <f t="shared" si="42"/>
        <v>74.88</v>
      </c>
      <c r="AD195" s="58">
        <f t="shared" si="43"/>
        <v>2396.16</v>
      </c>
      <c r="AE195" s="160" t="s">
        <v>143</v>
      </c>
      <c r="AF195" s="56">
        <v>49</v>
      </c>
      <c r="AG195" s="177" t="s">
        <v>150</v>
      </c>
      <c r="AH195" s="54">
        <f t="shared" si="49"/>
        <v>1881.6</v>
      </c>
      <c r="AI195" s="53">
        <f t="shared" si="50"/>
        <v>282.24</v>
      </c>
      <c r="AJ195" s="52">
        <f t="shared" si="51"/>
        <v>9031.68</v>
      </c>
      <c r="AK195" s="51" t="s">
        <v>909</v>
      </c>
      <c r="AL195" s="50" t="s">
        <v>908</v>
      </c>
      <c r="AM195" s="49">
        <f t="shared" si="48"/>
        <v>381</v>
      </c>
      <c r="AN195" s="48">
        <f t="shared" si="44"/>
        <v>457.2</v>
      </c>
      <c r="AO195" s="47">
        <f t="shared" si="52"/>
        <v>2540</v>
      </c>
      <c r="AP195" s="46">
        <f t="shared" si="45"/>
        <v>3048</v>
      </c>
      <c r="AZ195" s="71">
        <v>32</v>
      </c>
      <c r="BA195" s="45">
        <v>2540</v>
      </c>
      <c r="BC195" s="464"/>
    </row>
    <row r="196" spans="1:55">
      <c r="A196" s="78" t="s">
        <v>894</v>
      </c>
      <c r="B196" s="75" t="s">
        <v>898</v>
      </c>
      <c r="C196" s="76">
        <v>100</v>
      </c>
      <c r="D196" s="76">
        <v>1000</v>
      </c>
      <c r="E196" s="76">
        <v>600</v>
      </c>
      <c r="F196" s="75" t="str">
        <f t="shared" si="38"/>
        <v>1000x600x100</v>
      </c>
      <c r="G196" s="163" t="s">
        <v>897</v>
      </c>
      <c r="H196" s="73" t="s">
        <v>896</v>
      </c>
      <c r="I196" s="72" t="s">
        <v>2</v>
      </c>
      <c r="J196" s="70"/>
      <c r="K196" s="69" t="s">
        <v>5</v>
      </c>
      <c r="L196" s="69"/>
      <c r="M196" s="68"/>
      <c r="N196" s="67">
        <v>3</v>
      </c>
      <c r="O196" s="60">
        <f t="shared" si="39"/>
        <v>1.8</v>
      </c>
      <c r="P196" s="59">
        <f t="shared" si="40"/>
        <v>0.18</v>
      </c>
      <c r="Q196" s="58">
        <f t="shared" si="47"/>
        <v>16.2</v>
      </c>
      <c r="R196" s="168"/>
      <c r="S196" s="64"/>
      <c r="T196" s="167"/>
      <c r="U196" s="165"/>
      <c r="V196" s="166"/>
      <c r="W196" s="165"/>
      <c r="X196" s="165"/>
      <c r="Y196" s="164"/>
      <c r="Z196" s="62">
        <v>416</v>
      </c>
      <c r="AA196" s="61" t="s">
        <v>4</v>
      </c>
      <c r="AB196" s="60">
        <f t="shared" si="41"/>
        <v>748.80000000000007</v>
      </c>
      <c r="AC196" s="59">
        <f t="shared" si="42"/>
        <v>74.88</v>
      </c>
      <c r="AD196" s="58">
        <f t="shared" si="43"/>
        <v>6739.2</v>
      </c>
      <c r="AE196" s="160" t="s">
        <v>143</v>
      </c>
      <c r="AF196" s="56">
        <v>556</v>
      </c>
      <c r="AG196" s="55" t="s">
        <v>2</v>
      </c>
      <c r="AH196" s="54">
        <f t="shared" si="49"/>
        <v>1000.8000000000001</v>
      </c>
      <c r="AI196" s="53">
        <f t="shared" si="50"/>
        <v>100.08</v>
      </c>
      <c r="AJ196" s="52">
        <f t="shared" si="51"/>
        <v>9007.1999999999989</v>
      </c>
      <c r="AK196" s="51" t="s">
        <v>895</v>
      </c>
      <c r="AL196" s="50"/>
      <c r="AM196" s="49">
        <f t="shared" si="48"/>
        <v>521</v>
      </c>
      <c r="AN196" s="48">
        <f t="shared" si="44"/>
        <v>625.20000000000005</v>
      </c>
      <c r="AO196" s="47">
        <f t="shared" si="52"/>
        <v>5210</v>
      </c>
      <c r="AP196" s="46">
        <f t="shared" si="45"/>
        <v>6252</v>
      </c>
      <c r="AZ196" s="71">
        <v>90</v>
      </c>
      <c r="BA196" s="45">
        <v>5210</v>
      </c>
      <c r="BC196" s="464"/>
    </row>
    <row r="197" spans="1:55" ht="15.75" thickBot="1">
      <c r="A197" s="44" t="s">
        <v>894</v>
      </c>
      <c r="B197" s="40" t="s">
        <v>893</v>
      </c>
      <c r="C197" s="42">
        <v>100</v>
      </c>
      <c r="D197" s="42">
        <v>1000</v>
      </c>
      <c r="E197" s="42">
        <v>600</v>
      </c>
      <c r="F197" s="40" t="str">
        <f t="shared" si="38"/>
        <v>1000x600x100</v>
      </c>
      <c r="G197" s="159" t="s">
        <v>891</v>
      </c>
      <c r="H197" s="38" t="s">
        <v>890</v>
      </c>
      <c r="I197" s="37" t="s">
        <v>2</v>
      </c>
      <c r="J197" s="35"/>
      <c r="K197" s="34" t="s">
        <v>5</v>
      </c>
      <c r="L197" s="34"/>
      <c r="M197" s="33"/>
      <c r="N197" s="32">
        <v>4</v>
      </c>
      <c r="O197" s="25">
        <f t="shared" si="39"/>
        <v>2.4</v>
      </c>
      <c r="P197" s="24">
        <f t="shared" si="40"/>
        <v>0.24</v>
      </c>
      <c r="Q197" s="23">
        <f t="shared" si="47"/>
        <v>18</v>
      </c>
      <c r="R197" s="158"/>
      <c r="S197" s="29"/>
      <c r="T197" s="157"/>
      <c r="U197" s="155"/>
      <c r="V197" s="156"/>
      <c r="W197" s="155"/>
      <c r="X197" s="155"/>
      <c r="Y197" s="154"/>
      <c r="Z197" s="62">
        <v>312</v>
      </c>
      <c r="AA197" s="26" t="s">
        <v>4</v>
      </c>
      <c r="AB197" s="25">
        <f t="shared" si="41"/>
        <v>748.8</v>
      </c>
      <c r="AC197" s="24">
        <f t="shared" si="42"/>
        <v>74.88</v>
      </c>
      <c r="AD197" s="23">
        <f t="shared" si="43"/>
        <v>5616</v>
      </c>
      <c r="AE197" s="153" t="s">
        <v>143</v>
      </c>
      <c r="AF197" s="21">
        <v>500</v>
      </c>
      <c r="AG197" s="20" t="s">
        <v>2</v>
      </c>
      <c r="AH197" s="19">
        <f t="shared" si="49"/>
        <v>1200</v>
      </c>
      <c r="AI197" s="18">
        <f t="shared" si="50"/>
        <v>120</v>
      </c>
      <c r="AJ197" s="17">
        <f t="shared" si="51"/>
        <v>9000</v>
      </c>
      <c r="AK197" s="16" t="s">
        <v>889</v>
      </c>
      <c r="AL197" s="15"/>
      <c r="AM197" s="14">
        <f t="shared" si="48"/>
        <v>466</v>
      </c>
      <c r="AN197" s="13">
        <f t="shared" si="44"/>
        <v>559.20000000000005</v>
      </c>
      <c r="AO197" s="12">
        <f t="shared" si="52"/>
        <v>4660</v>
      </c>
      <c r="AP197" s="11">
        <f t="shared" si="45"/>
        <v>5592</v>
      </c>
      <c r="AZ197" s="36">
        <v>75</v>
      </c>
      <c r="BA197" s="10">
        <v>4660</v>
      </c>
      <c r="BC197" s="464"/>
    </row>
    <row r="198" spans="1:55" ht="15" customHeight="1">
      <c r="A198" s="112" t="s">
        <v>546</v>
      </c>
      <c r="B198" s="110" t="s">
        <v>837</v>
      </c>
      <c r="C198" s="111">
        <v>80</v>
      </c>
      <c r="D198" s="111">
        <v>1200</v>
      </c>
      <c r="E198" s="111">
        <v>600</v>
      </c>
      <c r="F198" s="110" t="str">
        <f t="shared" si="38"/>
        <v>1200x600x80</v>
      </c>
      <c r="G198" s="175" t="s">
        <v>888</v>
      </c>
      <c r="H198" s="108" t="s">
        <v>887</v>
      </c>
      <c r="I198" s="107" t="s">
        <v>2</v>
      </c>
      <c r="J198" s="105"/>
      <c r="K198" s="104"/>
      <c r="L198" s="104" t="s">
        <v>5</v>
      </c>
      <c r="M198" s="103"/>
      <c r="N198" s="102">
        <v>3</v>
      </c>
      <c r="O198" s="95">
        <f t="shared" si="39"/>
        <v>2.16</v>
      </c>
      <c r="P198" s="94">
        <f t="shared" si="40"/>
        <v>0.17280000000000001</v>
      </c>
      <c r="Q198" s="93">
        <f t="shared" si="47"/>
        <v>20.736000000000001</v>
      </c>
      <c r="R198" s="174"/>
      <c r="S198" s="99"/>
      <c r="T198" s="173"/>
      <c r="U198" s="171"/>
      <c r="V198" s="172"/>
      <c r="W198" s="171"/>
      <c r="X198" s="171"/>
      <c r="Y198" s="170"/>
      <c r="Z198" s="62">
        <v>484</v>
      </c>
      <c r="AA198" s="96" t="s">
        <v>4</v>
      </c>
      <c r="AB198" s="95">
        <f t="shared" si="41"/>
        <v>1045.44</v>
      </c>
      <c r="AC198" s="94">
        <f t="shared" si="42"/>
        <v>83.635199999999998</v>
      </c>
      <c r="AD198" s="93">
        <f t="shared" si="43"/>
        <v>10036.224</v>
      </c>
      <c r="AE198" s="169" t="s">
        <v>143</v>
      </c>
      <c r="AF198" s="91">
        <v>435</v>
      </c>
      <c r="AG198" s="90" t="s">
        <v>2</v>
      </c>
      <c r="AH198" s="89">
        <f t="shared" si="49"/>
        <v>939.6</v>
      </c>
      <c r="AI198" s="88">
        <f t="shared" si="50"/>
        <v>75.168000000000006</v>
      </c>
      <c r="AJ198" s="87">
        <f t="shared" si="51"/>
        <v>9020.16</v>
      </c>
      <c r="AK198" s="86" t="s">
        <v>886</v>
      </c>
      <c r="AL198" s="85"/>
      <c r="AM198" s="84">
        <f t="shared" si="48"/>
        <v>728</v>
      </c>
      <c r="AN198" s="83">
        <f t="shared" si="44"/>
        <v>873.6</v>
      </c>
      <c r="AO198" s="82">
        <f t="shared" ref="AO198:AO220" si="53">ROUND(BA198*(1-$AP$11),2)</f>
        <v>9100</v>
      </c>
      <c r="AP198" s="81">
        <f t="shared" si="45"/>
        <v>10920</v>
      </c>
      <c r="AZ198" s="106">
        <v>120</v>
      </c>
      <c r="BA198" s="80">
        <v>9100</v>
      </c>
      <c r="BC198" s="464"/>
    </row>
    <row r="199" spans="1:55" ht="15" customHeight="1">
      <c r="A199" s="78" t="s">
        <v>546</v>
      </c>
      <c r="B199" s="77" t="s">
        <v>837</v>
      </c>
      <c r="C199" s="76">
        <v>100</v>
      </c>
      <c r="D199" s="76">
        <v>1000</v>
      </c>
      <c r="E199" s="76">
        <v>600</v>
      </c>
      <c r="F199" s="75" t="str">
        <f t="shared" si="38"/>
        <v>1000x600x100</v>
      </c>
      <c r="G199" s="163" t="s">
        <v>885</v>
      </c>
      <c r="H199" s="73" t="s">
        <v>884</v>
      </c>
      <c r="I199" s="72" t="s">
        <v>2</v>
      </c>
      <c r="J199" s="70" t="s">
        <v>5</v>
      </c>
      <c r="K199" s="69"/>
      <c r="L199" s="69"/>
      <c r="M199" s="68"/>
      <c r="N199" s="67">
        <v>3</v>
      </c>
      <c r="O199" s="60">
        <f t="shared" si="39"/>
        <v>1.8</v>
      </c>
      <c r="P199" s="59">
        <f t="shared" si="40"/>
        <v>0.18</v>
      </c>
      <c r="Q199" s="58">
        <f t="shared" si="47"/>
        <v>20.88</v>
      </c>
      <c r="R199" s="168"/>
      <c r="S199" s="64"/>
      <c r="T199" s="167"/>
      <c r="U199" s="165"/>
      <c r="V199" s="166"/>
      <c r="W199" s="165"/>
      <c r="X199" s="165"/>
      <c r="Y199" s="164"/>
      <c r="Z199" s="62">
        <v>416</v>
      </c>
      <c r="AA199" s="61" t="s">
        <v>4</v>
      </c>
      <c r="AB199" s="60">
        <f t="shared" si="41"/>
        <v>748.80000000000007</v>
      </c>
      <c r="AC199" s="59">
        <f t="shared" si="42"/>
        <v>74.88</v>
      </c>
      <c r="AD199" s="58">
        <f t="shared" si="43"/>
        <v>8686.08</v>
      </c>
      <c r="AE199" s="57" t="s">
        <v>3</v>
      </c>
      <c r="AF199" s="56">
        <v>1</v>
      </c>
      <c r="AG199" s="55" t="s">
        <v>2</v>
      </c>
      <c r="AH199" s="54">
        <f t="shared" si="49"/>
        <v>1.8</v>
      </c>
      <c r="AI199" s="53">
        <f t="shared" si="50"/>
        <v>0.18</v>
      </c>
      <c r="AJ199" s="52">
        <f t="shared" si="51"/>
        <v>20.88</v>
      </c>
      <c r="AK199" s="51" t="s">
        <v>881</v>
      </c>
      <c r="AL199" s="50"/>
      <c r="AM199" s="49">
        <f t="shared" si="48"/>
        <v>864</v>
      </c>
      <c r="AN199" s="48">
        <f t="shared" si="44"/>
        <v>1036.8</v>
      </c>
      <c r="AO199" s="47">
        <f t="shared" si="53"/>
        <v>8640</v>
      </c>
      <c r="AP199" s="46">
        <f t="shared" si="45"/>
        <v>10368</v>
      </c>
      <c r="AZ199" s="71">
        <v>116</v>
      </c>
      <c r="BA199" s="45">
        <v>8640</v>
      </c>
      <c r="BC199" s="464"/>
    </row>
    <row r="200" spans="1:55" ht="15" customHeight="1">
      <c r="A200" s="78" t="s">
        <v>546</v>
      </c>
      <c r="B200" s="77" t="s">
        <v>837</v>
      </c>
      <c r="C200" s="79">
        <v>100</v>
      </c>
      <c r="D200" s="79">
        <v>1000</v>
      </c>
      <c r="E200" s="79">
        <v>600</v>
      </c>
      <c r="F200" s="77" t="str">
        <f t="shared" si="38"/>
        <v>1000x600x100</v>
      </c>
      <c r="G200" s="163" t="s">
        <v>883</v>
      </c>
      <c r="H200" s="73" t="s">
        <v>882</v>
      </c>
      <c r="I200" s="72" t="s">
        <v>117</v>
      </c>
      <c r="J200" s="70" t="s">
        <v>5</v>
      </c>
      <c r="K200" s="69"/>
      <c r="L200" s="69"/>
      <c r="M200" s="68"/>
      <c r="N200" s="67">
        <v>3</v>
      </c>
      <c r="O200" s="60">
        <f t="shared" si="39"/>
        <v>1.8</v>
      </c>
      <c r="P200" s="59">
        <f t="shared" si="40"/>
        <v>0.18</v>
      </c>
      <c r="Q200" s="58">
        <f t="shared" si="47"/>
        <v>20.88</v>
      </c>
      <c r="R200" s="62">
        <v>16</v>
      </c>
      <c r="S200" s="64">
        <v>2</v>
      </c>
      <c r="T200" s="180">
        <f>R200*N200</f>
        <v>48</v>
      </c>
      <c r="U200" s="60">
        <f>O200*R200</f>
        <v>28.8</v>
      </c>
      <c r="V200" s="59">
        <f>P200*R200</f>
        <v>2.88</v>
      </c>
      <c r="W200" s="60">
        <f>AZ200*V200</f>
        <v>334.08</v>
      </c>
      <c r="X200" s="60" t="s">
        <v>560</v>
      </c>
      <c r="Y200" s="179">
        <f>R200/S200*N200*C200+140</f>
        <v>2540</v>
      </c>
      <c r="Z200" s="161">
        <v>416</v>
      </c>
      <c r="AA200" s="64">
        <v>26</v>
      </c>
      <c r="AB200" s="60">
        <f t="shared" si="41"/>
        <v>748.80000000000007</v>
      </c>
      <c r="AC200" s="59">
        <f t="shared" si="42"/>
        <v>74.88</v>
      </c>
      <c r="AD200" s="58">
        <f t="shared" si="43"/>
        <v>8686.08</v>
      </c>
      <c r="AE200" s="57" t="s">
        <v>3</v>
      </c>
      <c r="AF200" s="56">
        <v>1</v>
      </c>
      <c r="AG200" s="177" t="s">
        <v>150</v>
      </c>
      <c r="AH200" s="54">
        <f t="shared" si="49"/>
        <v>28.8</v>
      </c>
      <c r="AI200" s="53">
        <f t="shared" si="50"/>
        <v>2.88</v>
      </c>
      <c r="AJ200" s="52">
        <f t="shared" si="51"/>
        <v>334.08</v>
      </c>
      <c r="AK200" s="51" t="s">
        <v>881</v>
      </c>
      <c r="AL200" s="50" t="s">
        <v>880</v>
      </c>
      <c r="AM200" s="49">
        <f t="shared" si="48"/>
        <v>874</v>
      </c>
      <c r="AN200" s="48">
        <f t="shared" si="44"/>
        <v>1048.8</v>
      </c>
      <c r="AO200" s="47">
        <f t="shared" si="53"/>
        <v>8740</v>
      </c>
      <c r="AP200" s="46">
        <f t="shared" si="45"/>
        <v>10488</v>
      </c>
      <c r="AZ200" s="71">
        <v>116</v>
      </c>
      <c r="BA200" s="45">
        <v>8740</v>
      </c>
      <c r="BC200" s="464"/>
    </row>
    <row r="201" spans="1:55" ht="15" customHeight="1">
      <c r="A201" s="78" t="s">
        <v>546</v>
      </c>
      <c r="B201" s="77" t="s">
        <v>837</v>
      </c>
      <c r="C201" s="79">
        <v>100</v>
      </c>
      <c r="D201" s="76">
        <v>1200</v>
      </c>
      <c r="E201" s="76">
        <v>600</v>
      </c>
      <c r="F201" s="75" t="str">
        <f t="shared" si="38"/>
        <v>1200x600x100</v>
      </c>
      <c r="G201" s="163" t="s">
        <v>879</v>
      </c>
      <c r="H201" s="73" t="s">
        <v>2026</v>
      </c>
      <c r="I201" s="72" t="s">
        <v>2</v>
      </c>
      <c r="J201" s="70"/>
      <c r="K201" s="69" t="s">
        <v>5</v>
      </c>
      <c r="L201" s="69" t="s">
        <v>5</v>
      </c>
      <c r="M201" s="68"/>
      <c r="N201" s="67">
        <v>3</v>
      </c>
      <c r="O201" s="60">
        <f t="shared" si="39"/>
        <v>2.16</v>
      </c>
      <c r="P201" s="59">
        <f t="shared" si="40"/>
        <v>0.216</v>
      </c>
      <c r="Q201" s="58">
        <f t="shared" si="47"/>
        <v>25.056000000000001</v>
      </c>
      <c r="R201" s="168"/>
      <c r="S201" s="64"/>
      <c r="T201" s="167"/>
      <c r="U201" s="165"/>
      <c r="V201" s="166"/>
      <c r="W201" s="165"/>
      <c r="X201" s="165"/>
      <c r="Y201" s="164"/>
      <c r="Z201" s="62">
        <v>352</v>
      </c>
      <c r="AA201" s="61" t="s">
        <v>4</v>
      </c>
      <c r="AB201" s="60">
        <f t="shared" si="41"/>
        <v>760.32</v>
      </c>
      <c r="AC201" s="59">
        <f t="shared" si="42"/>
        <v>76.031999999999996</v>
      </c>
      <c r="AD201" s="58">
        <f t="shared" si="43"/>
        <v>8819.7119999999995</v>
      </c>
      <c r="AE201" s="57" t="s">
        <v>3</v>
      </c>
      <c r="AF201" s="56">
        <v>1</v>
      </c>
      <c r="AG201" s="55" t="s">
        <v>2</v>
      </c>
      <c r="AH201" s="54">
        <f t="shared" si="49"/>
        <v>2.16</v>
      </c>
      <c r="AI201" s="53">
        <f t="shared" si="50"/>
        <v>0.216</v>
      </c>
      <c r="AJ201" s="52">
        <f t="shared" si="51"/>
        <v>25.056000000000001</v>
      </c>
      <c r="AK201" s="51" t="s">
        <v>877</v>
      </c>
      <c r="AL201" s="50"/>
      <c r="AM201" s="49">
        <f t="shared" si="48"/>
        <v>864</v>
      </c>
      <c r="AN201" s="48">
        <f t="shared" si="44"/>
        <v>1036.8</v>
      </c>
      <c r="AO201" s="47">
        <f t="shared" si="53"/>
        <v>8640</v>
      </c>
      <c r="AP201" s="46">
        <f t="shared" si="45"/>
        <v>10368</v>
      </c>
      <c r="AZ201" s="71">
        <v>116</v>
      </c>
      <c r="BA201" s="45">
        <v>8640</v>
      </c>
      <c r="BC201" s="464"/>
    </row>
    <row r="202" spans="1:55" ht="15" customHeight="1">
      <c r="A202" s="78" t="s">
        <v>546</v>
      </c>
      <c r="B202" s="77" t="s">
        <v>837</v>
      </c>
      <c r="C202" s="79">
        <v>100</v>
      </c>
      <c r="D202" s="79">
        <v>1200</v>
      </c>
      <c r="E202" s="79">
        <v>600</v>
      </c>
      <c r="F202" s="77" t="str">
        <f t="shared" si="38"/>
        <v>1200x600x100</v>
      </c>
      <c r="G202" s="163" t="s">
        <v>878</v>
      </c>
      <c r="H202" s="73" t="s">
        <v>2025</v>
      </c>
      <c r="I202" s="72" t="s">
        <v>117</v>
      </c>
      <c r="J202" s="70"/>
      <c r="K202" s="69" t="s">
        <v>5</v>
      </c>
      <c r="L202" s="69" t="s">
        <v>5</v>
      </c>
      <c r="M202" s="68"/>
      <c r="N202" s="67">
        <v>3</v>
      </c>
      <c r="O202" s="60">
        <f t="shared" si="39"/>
        <v>2.16</v>
      </c>
      <c r="P202" s="59">
        <f t="shared" si="40"/>
        <v>0.216</v>
      </c>
      <c r="Q202" s="58">
        <f t="shared" si="47"/>
        <v>25.056000000000001</v>
      </c>
      <c r="R202" s="62">
        <v>32</v>
      </c>
      <c r="S202" s="64">
        <v>4</v>
      </c>
      <c r="T202" s="180">
        <f>R202*N202</f>
        <v>96</v>
      </c>
      <c r="U202" s="60">
        <f>O202*R202</f>
        <v>69.12</v>
      </c>
      <c r="V202" s="59">
        <f>P202*R202</f>
        <v>6.9119999999999999</v>
      </c>
      <c r="W202" s="60">
        <f>AZ202*V202</f>
        <v>801.79200000000003</v>
      </c>
      <c r="X202" s="60" t="s">
        <v>204</v>
      </c>
      <c r="Y202" s="63">
        <f>R202/S202*N202*C202+140</f>
        <v>2540</v>
      </c>
      <c r="Z202" s="161">
        <v>352</v>
      </c>
      <c r="AA202" s="64">
        <v>11</v>
      </c>
      <c r="AB202" s="60">
        <f t="shared" si="41"/>
        <v>760.32</v>
      </c>
      <c r="AC202" s="59">
        <f t="shared" si="42"/>
        <v>76.031999999999996</v>
      </c>
      <c r="AD202" s="58">
        <f t="shared" si="43"/>
        <v>8819.7119999999995</v>
      </c>
      <c r="AE202" s="57" t="s">
        <v>3</v>
      </c>
      <c r="AF202" s="56">
        <v>1</v>
      </c>
      <c r="AG202" s="177" t="s">
        <v>150</v>
      </c>
      <c r="AH202" s="54">
        <f t="shared" si="49"/>
        <v>69.12</v>
      </c>
      <c r="AI202" s="53">
        <f t="shared" si="50"/>
        <v>6.9119999999999999</v>
      </c>
      <c r="AJ202" s="52">
        <f t="shared" si="51"/>
        <v>801.79200000000003</v>
      </c>
      <c r="AK202" s="51" t="s">
        <v>877</v>
      </c>
      <c r="AL202" s="50" t="s">
        <v>876</v>
      </c>
      <c r="AM202" s="49">
        <f t="shared" si="48"/>
        <v>874</v>
      </c>
      <c r="AN202" s="48">
        <f t="shared" si="44"/>
        <v>1048.8</v>
      </c>
      <c r="AO202" s="47">
        <f t="shared" si="53"/>
        <v>8740</v>
      </c>
      <c r="AP202" s="46">
        <f t="shared" si="45"/>
        <v>10488</v>
      </c>
      <c r="AZ202" s="71">
        <v>116</v>
      </c>
      <c r="BA202" s="45">
        <v>8740</v>
      </c>
      <c r="BC202" s="464"/>
    </row>
    <row r="203" spans="1:55" ht="15" customHeight="1">
      <c r="A203" s="78" t="s">
        <v>546</v>
      </c>
      <c r="B203" s="77" t="s">
        <v>837</v>
      </c>
      <c r="C203" s="76">
        <v>120</v>
      </c>
      <c r="D203" s="76">
        <v>1000</v>
      </c>
      <c r="E203" s="76">
        <v>600</v>
      </c>
      <c r="F203" s="75" t="str">
        <f t="shared" ref="F203:F246" si="54">D203&amp;"x"&amp;E203&amp;"x"&amp;C203</f>
        <v>1000x600x120</v>
      </c>
      <c r="G203" s="163" t="s">
        <v>875</v>
      </c>
      <c r="H203" s="73" t="s">
        <v>874</v>
      </c>
      <c r="I203" s="72" t="s">
        <v>2</v>
      </c>
      <c r="J203" s="70" t="s">
        <v>5</v>
      </c>
      <c r="K203" s="69"/>
      <c r="L203" s="69"/>
      <c r="M203" s="68"/>
      <c r="N203" s="67">
        <v>2</v>
      </c>
      <c r="O203" s="60">
        <f t="shared" ref="O203:O246" si="55">N203*D203*E203/1000000</f>
        <v>1.2</v>
      </c>
      <c r="P203" s="59">
        <f t="shared" ref="P203:P246" si="56">O203*C203/1000</f>
        <v>0.14399999999999999</v>
      </c>
      <c r="Q203" s="58">
        <f t="shared" si="47"/>
        <v>16.416</v>
      </c>
      <c r="R203" s="168"/>
      <c r="S203" s="64"/>
      <c r="T203" s="167"/>
      <c r="U203" s="165"/>
      <c r="V203" s="166"/>
      <c r="W203" s="165"/>
      <c r="X203" s="165"/>
      <c r="Y203" s="164"/>
      <c r="Z203" s="62">
        <v>572</v>
      </c>
      <c r="AA203" s="61" t="s">
        <v>4</v>
      </c>
      <c r="AB203" s="60">
        <f t="shared" ref="AB203:AB246" si="57">IF($AA203="--",$Z203*O203,$AA203*U203)</f>
        <v>686.4</v>
      </c>
      <c r="AC203" s="59">
        <f t="shared" ref="AC203:AC246" si="58">IF($AA203="--",$Z203*P203,$AA203*V203)</f>
        <v>82.367999999999995</v>
      </c>
      <c r="AD203" s="58">
        <f t="shared" ref="AD203:AD246" si="59">IF($AA203="--",$Z203*Q203,$AA203*W203)</f>
        <v>9389.9519999999993</v>
      </c>
      <c r="AE203" s="178" t="s">
        <v>287</v>
      </c>
      <c r="AF203" s="56">
        <v>366</v>
      </c>
      <c r="AG203" s="55" t="s">
        <v>2</v>
      </c>
      <c r="AH203" s="54">
        <f t="shared" si="49"/>
        <v>439.2</v>
      </c>
      <c r="AI203" s="53">
        <f t="shared" si="50"/>
        <v>52.703999999999994</v>
      </c>
      <c r="AJ203" s="52">
        <f t="shared" si="51"/>
        <v>6008.2560000000003</v>
      </c>
      <c r="AK203" s="51" t="s">
        <v>871</v>
      </c>
      <c r="AL203" s="50"/>
      <c r="AM203" s="49">
        <f t="shared" si="48"/>
        <v>1034.4000000000001</v>
      </c>
      <c r="AN203" s="48">
        <f t="shared" ref="AN203:AN246" si="60">ROUND(AM203*1.2,2)</f>
        <v>1241.28</v>
      </c>
      <c r="AO203" s="47">
        <f t="shared" si="53"/>
        <v>8620</v>
      </c>
      <c r="AP203" s="46">
        <f t="shared" ref="AP203:AP246" si="61">ROUND(AO203*1.2,2)</f>
        <v>10344</v>
      </c>
      <c r="AZ203" s="71">
        <v>114</v>
      </c>
      <c r="BA203" s="45">
        <v>8620</v>
      </c>
      <c r="BC203" s="464"/>
    </row>
    <row r="204" spans="1:55" ht="15" customHeight="1">
      <c r="A204" s="78" t="s">
        <v>546</v>
      </c>
      <c r="B204" s="77" t="s">
        <v>837</v>
      </c>
      <c r="C204" s="79">
        <v>120</v>
      </c>
      <c r="D204" s="79">
        <v>1000</v>
      </c>
      <c r="E204" s="79">
        <v>600</v>
      </c>
      <c r="F204" s="77" t="str">
        <f t="shared" si="54"/>
        <v>1000x600x120</v>
      </c>
      <c r="G204" s="74" t="s">
        <v>873</v>
      </c>
      <c r="H204" s="73" t="s">
        <v>872</v>
      </c>
      <c r="I204" s="72" t="s">
        <v>117</v>
      </c>
      <c r="J204" s="70" t="s">
        <v>5</v>
      </c>
      <c r="K204" s="69"/>
      <c r="L204" s="69"/>
      <c r="M204" s="68"/>
      <c r="N204" s="67">
        <v>2</v>
      </c>
      <c r="O204" s="60">
        <f t="shared" si="55"/>
        <v>1.2</v>
      </c>
      <c r="P204" s="59">
        <f t="shared" si="56"/>
        <v>0.14399999999999999</v>
      </c>
      <c r="Q204" s="58">
        <f t="shared" si="47"/>
        <v>16.416</v>
      </c>
      <c r="R204" s="62">
        <v>20</v>
      </c>
      <c r="S204" s="64">
        <v>2</v>
      </c>
      <c r="T204" s="180">
        <f>R204*N204</f>
        <v>40</v>
      </c>
      <c r="U204" s="60">
        <f>O204*R204</f>
        <v>24</v>
      </c>
      <c r="V204" s="59">
        <f>P204*R204</f>
        <v>2.88</v>
      </c>
      <c r="W204" s="60">
        <f>AZ204*V204</f>
        <v>328.32</v>
      </c>
      <c r="X204" s="60" t="s">
        <v>560</v>
      </c>
      <c r="Y204" s="179">
        <f>R204/S204*N204*C204+140</f>
        <v>2540</v>
      </c>
      <c r="Z204" s="161">
        <v>520</v>
      </c>
      <c r="AA204" s="64">
        <v>26</v>
      </c>
      <c r="AB204" s="60">
        <f t="shared" si="57"/>
        <v>624</v>
      </c>
      <c r="AC204" s="59">
        <f t="shared" si="58"/>
        <v>74.88</v>
      </c>
      <c r="AD204" s="58">
        <f t="shared" si="59"/>
        <v>8536.32</v>
      </c>
      <c r="AE204" s="178" t="s">
        <v>287</v>
      </c>
      <c r="AF204" s="56">
        <v>19</v>
      </c>
      <c r="AG204" s="177" t="s">
        <v>150</v>
      </c>
      <c r="AH204" s="54">
        <f t="shared" si="49"/>
        <v>456</v>
      </c>
      <c r="AI204" s="53">
        <f t="shared" si="50"/>
        <v>54.72</v>
      </c>
      <c r="AJ204" s="52">
        <f t="shared" si="51"/>
        <v>6238.08</v>
      </c>
      <c r="AK204" s="51" t="s">
        <v>871</v>
      </c>
      <c r="AL204" s="50" t="s">
        <v>870</v>
      </c>
      <c r="AM204" s="49">
        <f t="shared" si="48"/>
        <v>1046.4000000000001</v>
      </c>
      <c r="AN204" s="48">
        <f t="shared" si="60"/>
        <v>1255.68</v>
      </c>
      <c r="AO204" s="47">
        <f t="shared" si="53"/>
        <v>8720</v>
      </c>
      <c r="AP204" s="46">
        <f t="shared" si="61"/>
        <v>10464</v>
      </c>
      <c r="AZ204" s="71">
        <v>114</v>
      </c>
      <c r="BA204" s="45">
        <v>8720</v>
      </c>
      <c r="BC204" s="464"/>
    </row>
    <row r="205" spans="1:55" ht="15" customHeight="1">
      <c r="A205" s="78" t="s">
        <v>546</v>
      </c>
      <c r="B205" s="77" t="s">
        <v>837</v>
      </c>
      <c r="C205" s="79">
        <v>120</v>
      </c>
      <c r="D205" s="76">
        <v>1200</v>
      </c>
      <c r="E205" s="76">
        <v>600</v>
      </c>
      <c r="F205" s="75" t="str">
        <f t="shared" si="54"/>
        <v>1200x600x120</v>
      </c>
      <c r="G205" s="163" t="s">
        <v>869</v>
      </c>
      <c r="H205" s="73" t="s">
        <v>2024</v>
      </c>
      <c r="I205" s="72" t="s">
        <v>2</v>
      </c>
      <c r="J205" s="70"/>
      <c r="K205" s="69" t="s">
        <v>5</v>
      </c>
      <c r="L205" s="69" t="s">
        <v>5</v>
      </c>
      <c r="M205" s="68"/>
      <c r="N205" s="67">
        <v>2</v>
      </c>
      <c r="O205" s="60">
        <f t="shared" si="55"/>
        <v>1.44</v>
      </c>
      <c r="P205" s="59">
        <f t="shared" si="56"/>
        <v>0.17279999999999998</v>
      </c>
      <c r="Q205" s="58">
        <f t="shared" si="47"/>
        <v>19.699199999999998</v>
      </c>
      <c r="R205" s="168"/>
      <c r="S205" s="64"/>
      <c r="T205" s="167"/>
      <c r="U205" s="165"/>
      <c r="V205" s="166"/>
      <c r="W205" s="165"/>
      <c r="X205" s="165"/>
      <c r="Y205" s="164"/>
      <c r="Z205" s="62">
        <v>484</v>
      </c>
      <c r="AA205" s="61" t="s">
        <v>4</v>
      </c>
      <c r="AB205" s="60">
        <f t="shared" si="57"/>
        <v>696.95999999999992</v>
      </c>
      <c r="AC205" s="59">
        <f t="shared" si="58"/>
        <v>83.635199999999998</v>
      </c>
      <c r="AD205" s="58">
        <f t="shared" si="59"/>
        <v>9534.4127999999982</v>
      </c>
      <c r="AE205" s="178" t="s">
        <v>287</v>
      </c>
      <c r="AF205" s="56">
        <v>305</v>
      </c>
      <c r="AG205" s="55" t="s">
        <v>2</v>
      </c>
      <c r="AH205" s="54">
        <f t="shared" si="49"/>
        <v>439.2</v>
      </c>
      <c r="AI205" s="53">
        <f t="shared" si="50"/>
        <v>52.703999999999994</v>
      </c>
      <c r="AJ205" s="52">
        <f t="shared" si="51"/>
        <v>6008.2559999999994</v>
      </c>
      <c r="AK205" s="51" t="s">
        <v>867</v>
      </c>
      <c r="AL205" s="50"/>
      <c r="AM205" s="49">
        <f t="shared" si="48"/>
        <v>1034.4000000000001</v>
      </c>
      <c r="AN205" s="48">
        <f t="shared" si="60"/>
        <v>1241.28</v>
      </c>
      <c r="AO205" s="47">
        <f t="shared" si="53"/>
        <v>8620</v>
      </c>
      <c r="AP205" s="46">
        <f t="shared" si="61"/>
        <v>10344</v>
      </c>
      <c r="AZ205" s="71">
        <v>114</v>
      </c>
      <c r="BA205" s="45">
        <v>8620</v>
      </c>
      <c r="BC205" s="464"/>
    </row>
    <row r="206" spans="1:55" ht="15" customHeight="1">
      <c r="A206" s="78" t="s">
        <v>546</v>
      </c>
      <c r="B206" s="77" t="s">
        <v>837</v>
      </c>
      <c r="C206" s="79">
        <v>120</v>
      </c>
      <c r="D206" s="79">
        <v>1200</v>
      </c>
      <c r="E206" s="79">
        <v>600</v>
      </c>
      <c r="F206" s="77" t="str">
        <f t="shared" si="54"/>
        <v>1200x600x120</v>
      </c>
      <c r="G206" s="163" t="s">
        <v>868</v>
      </c>
      <c r="H206" s="73" t="s">
        <v>2023</v>
      </c>
      <c r="I206" s="72" t="s">
        <v>117</v>
      </c>
      <c r="J206" s="70"/>
      <c r="K206" s="69" t="s">
        <v>5</v>
      </c>
      <c r="L206" s="69" t="s">
        <v>5</v>
      </c>
      <c r="M206" s="68"/>
      <c r="N206" s="67">
        <v>2</v>
      </c>
      <c r="O206" s="60">
        <f t="shared" si="55"/>
        <v>1.44</v>
      </c>
      <c r="P206" s="59">
        <f t="shared" si="56"/>
        <v>0.17279999999999998</v>
      </c>
      <c r="Q206" s="58">
        <f t="shared" si="47"/>
        <v>19.699199999999998</v>
      </c>
      <c r="R206" s="62">
        <v>40</v>
      </c>
      <c r="S206" s="64">
        <v>4</v>
      </c>
      <c r="T206" s="180">
        <f>R206*N206</f>
        <v>80</v>
      </c>
      <c r="U206" s="60">
        <f>O206*R206</f>
        <v>57.599999999999994</v>
      </c>
      <c r="V206" s="59">
        <f>P206*R206</f>
        <v>6.911999999999999</v>
      </c>
      <c r="W206" s="60">
        <f>AZ206*V206</f>
        <v>787.96799999999985</v>
      </c>
      <c r="X206" s="60" t="s">
        <v>204</v>
      </c>
      <c r="Y206" s="63">
        <f>R206/S206*N206*C206+140</f>
        <v>2540</v>
      </c>
      <c r="Z206" s="161">
        <v>440</v>
      </c>
      <c r="AA206" s="64">
        <v>11</v>
      </c>
      <c r="AB206" s="60">
        <f t="shared" si="57"/>
        <v>633.59999999999991</v>
      </c>
      <c r="AC206" s="59">
        <f t="shared" si="58"/>
        <v>76.031999999999982</v>
      </c>
      <c r="AD206" s="58">
        <f t="shared" si="59"/>
        <v>8667.6479999999974</v>
      </c>
      <c r="AE206" s="178" t="s">
        <v>287</v>
      </c>
      <c r="AF206" s="56">
        <v>8</v>
      </c>
      <c r="AG206" s="177" t="s">
        <v>150</v>
      </c>
      <c r="AH206" s="54">
        <f t="shared" si="49"/>
        <v>460.79999999999995</v>
      </c>
      <c r="AI206" s="53">
        <f t="shared" si="50"/>
        <v>55.295999999999992</v>
      </c>
      <c r="AJ206" s="52">
        <f t="shared" si="51"/>
        <v>6303.7439999999988</v>
      </c>
      <c r="AK206" s="51" t="s">
        <v>867</v>
      </c>
      <c r="AL206" s="50" t="s">
        <v>866</v>
      </c>
      <c r="AM206" s="49">
        <f t="shared" si="48"/>
        <v>1046.4000000000001</v>
      </c>
      <c r="AN206" s="48">
        <f t="shared" si="60"/>
        <v>1255.68</v>
      </c>
      <c r="AO206" s="47">
        <f t="shared" si="53"/>
        <v>8720</v>
      </c>
      <c r="AP206" s="46">
        <f t="shared" si="61"/>
        <v>10464</v>
      </c>
      <c r="AZ206" s="71">
        <v>114</v>
      </c>
      <c r="BA206" s="45">
        <v>8720</v>
      </c>
      <c r="BC206" s="464"/>
    </row>
    <row r="207" spans="1:55" ht="15" customHeight="1">
      <c r="A207" s="78" t="s">
        <v>546</v>
      </c>
      <c r="B207" s="77" t="s">
        <v>837</v>
      </c>
      <c r="C207" s="76">
        <v>130</v>
      </c>
      <c r="D207" s="76">
        <v>1000</v>
      </c>
      <c r="E207" s="76">
        <v>600</v>
      </c>
      <c r="F207" s="75" t="str">
        <f t="shared" si="54"/>
        <v>1000x600x130</v>
      </c>
      <c r="G207" s="163" t="s">
        <v>865</v>
      </c>
      <c r="H207" s="73" t="s">
        <v>864</v>
      </c>
      <c r="I207" s="72" t="s">
        <v>2</v>
      </c>
      <c r="J207" s="70" t="s">
        <v>5</v>
      </c>
      <c r="K207" s="69"/>
      <c r="L207" s="69"/>
      <c r="M207" s="68"/>
      <c r="N207" s="67">
        <v>2</v>
      </c>
      <c r="O207" s="60">
        <f t="shared" si="55"/>
        <v>1.2</v>
      </c>
      <c r="P207" s="59">
        <f t="shared" si="56"/>
        <v>0.156</v>
      </c>
      <c r="Q207" s="58">
        <f t="shared" si="47"/>
        <v>17.628</v>
      </c>
      <c r="R207" s="168"/>
      <c r="S207" s="64"/>
      <c r="T207" s="167"/>
      <c r="U207" s="165"/>
      <c r="V207" s="166"/>
      <c r="W207" s="165"/>
      <c r="X207" s="165"/>
      <c r="Y207" s="164"/>
      <c r="Z207" s="62">
        <v>520</v>
      </c>
      <c r="AA207" s="61" t="s">
        <v>4</v>
      </c>
      <c r="AB207" s="60">
        <f t="shared" si="57"/>
        <v>624</v>
      </c>
      <c r="AC207" s="59">
        <f t="shared" si="58"/>
        <v>81.12</v>
      </c>
      <c r="AD207" s="58">
        <f t="shared" si="59"/>
        <v>9166.56</v>
      </c>
      <c r="AE207" s="160" t="s">
        <v>143</v>
      </c>
      <c r="AF207" s="56">
        <v>511</v>
      </c>
      <c r="AG207" s="55" t="s">
        <v>2</v>
      </c>
      <c r="AH207" s="54">
        <f t="shared" si="49"/>
        <v>613.19999999999993</v>
      </c>
      <c r="AI207" s="53">
        <f t="shared" si="50"/>
        <v>79.715999999999994</v>
      </c>
      <c r="AJ207" s="52">
        <f t="shared" si="51"/>
        <v>9007.9079999999994</v>
      </c>
      <c r="AK207" s="51" t="s">
        <v>863</v>
      </c>
      <c r="AL207" s="50"/>
      <c r="AM207" s="49">
        <f t="shared" si="48"/>
        <v>1118</v>
      </c>
      <c r="AN207" s="48">
        <f t="shared" si="60"/>
        <v>1341.6</v>
      </c>
      <c r="AO207" s="47">
        <f t="shared" si="53"/>
        <v>8600</v>
      </c>
      <c r="AP207" s="46">
        <f t="shared" si="61"/>
        <v>10320</v>
      </c>
      <c r="AZ207" s="71">
        <v>113</v>
      </c>
      <c r="BA207" s="45">
        <v>8600</v>
      </c>
      <c r="BC207" s="464"/>
    </row>
    <row r="208" spans="1:55" ht="15" customHeight="1">
      <c r="A208" s="78" t="s">
        <v>546</v>
      </c>
      <c r="B208" s="77" t="s">
        <v>837</v>
      </c>
      <c r="C208" s="79">
        <v>130</v>
      </c>
      <c r="D208" s="76">
        <v>1200</v>
      </c>
      <c r="E208" s="76">
        <v>600</v>
      </c>
      <c r="F208" s="75" t="str">
        <f t="shared" si="54"/>
        <v>1200x600x130</v>
      </c>
      <c r="G208" s="163" t="s">
        <v>862</v>
      </c>
      <c r="H208" s="73" t="s">
        <v>2022</v>
      </c>
      <c r="I208" s="72" t="s">
        <v>2</v>
      </c>
      <c r="J208" s="70"/>
      <c r="K208" s="69" t="s">
        <v>5</v>
      </c>
      <c r="L208" s="69" t="s">
        <v>5</v>
      </c>
      <c r="M208" s="68"/>
      <c r="N208" s="67">
        <v>2</v>
      </c>
      <c r="O208" s="60">
        <f t="shared" si="55"/>
        <v>1.44</v>
      </c>
      <c r="P208" s="59">
        <f t="shared" si="56"/>
        <v>0.18719999999999998</v>
      </c>
      <c r="Q208" s="58">
        <f t="shared" si="47"/>
        <v>21.153599999999997</v>
      </c>
      <c r="R208" s="168"/>
      <c r="S208" s="64"/>
      <c r="T208" s="167"/>
      <c r="U208" s="165"/>
      <c r="V208" s="166"/>
      <c r="W208" s="165"/>
      <c r="X208" s="165"/>
      <c r="Y208" s="164"/>
      <c r="Z208" s="62">
        <v>440</v>
      </c>
      <c r="AA208" s="61" t="s">
        <v>4</v>
      </c>
      <c r="AB208" s="60">
        <f t="shared" si="57"/>
        <v>633.6</v>
      </c>
      <c r="AC208" s="59">
        <f t="shared" si="58"/>
        <v>82.367999999999995</v>
      </c>
      <c r="AD208" s="58">
        <f t="shared" si="59"/>
        <v>9307.5839999999989</v>
      </c>
      <c r="AE208" s="160" t="s">
        <v>143</v>
      </c>
      <c r="AF208" s="56">
        <v>426</v>
      </c>
      <c r="AG208" s="55" t="s">
        <v>2</v>
      </c>
      <c r="AH208" s="54">
        <f t="shared" si="49"/>
        <v>613.43999999999994</v>
      </c>
      <c r="AI208" s="53">
        <f t="shared" si="50"/>
        <v>79.747199999999992</v>
      </c>
      <c r="AJ208" s="52">
        <f t="shared" si="51"/>
        <v>9011.4335999999985</v>
      </c>
      <c r="AK208" s="51" t="s">
        <v>861</v>
      </c>
      <c r="AL208" s="50"/>
      <c r="AM208" s="49">
        <f t="shared" si="48"/>
        <v>1118</v>
      </c>
      <c r="AN208" s="48">
        <f t="shared" si="60"/>
        <v>1341.6</v>
      </c>
      <c r="AO208" s="47">
        <f t="shared" si="53"/>
        <v>8600</v>
      </c>
      <c r="AP208" s="46">
        <f t="shared" si="61"/>
        <v>10320</v>
      </c>
      <c r="AZ208" s="71">
        <v>113</v>
      </c>
      <c r="BA208" s="45">
        <v>8600</v>
      </c>
      <c r="BC208" s="464"/>
    </row>
    <row r="209" spans="1:55" ht="15" customHeight="1">
      <c r="A209" s="78" t="s">
        <v>546</v>
      </c>
      <c r="B209" s="77" t="s">
        <v>837</v>
      </c>
      <c r="C209" s="76">
        <v>140</v>
      </c>
      <c r="D209" s="76">
        <v>1000</v>
      </c>
      <c r="E209" s="76">
        <v>600</v>
      </c>
      <c r="F209" s="75" t="str">
        <f t="shared" si="54"/>
        <v>1000x600x140</v>
      </c>
      <c r="G209" s="163" t="s">
        <v>860</v>
      </c>
      <c r="H209" s="73" t="s">
        <v>859</v>
      </c>
      <c r="I209" s="72" t="s">
        <v>2</v>
      </c>
      <c r="J209" s="70" t="s">
        <v>5</v>
      </c>
      <c r="K209" s="69"/>
      <c r="L209" s="69"/>
      <c r="M209" s="68"/>
      <c r="N209" s="67">
        <v>2</v>
      </c>
      <c r="O209" s="60">
        <f t="shared" si="55"/>
        <v>1.2</v>
      </c>
      <c r="P209" s="59">
        <f t="shared" si="56"/>
        <v>0.16800000000000001</v>
      </c>
      <c r="Q209" s="58">
        <f t="shared" si="47"/>
        <v>18.816000000000003</v>
      </c>
      <c r="R209" s="168"/>
      <c r="S209" s="64"/>
      <c r="T209" s="167"/>
      <c r="U209" s="165"/>
      <c r="V209" s="166"/>
      <c r="W209" s="165"/>
      <c r="X209" s="165"/>
      <c r="Y209" s="164"/>
      <c r="Z209" s="62">
        <v>468</v>
      </c>
      <c r="AA209" s="61" t="s">
        <v>4</v>
      </c>
      <c r="AB209" s="60">
        <f t="shared" si="57"/>
        <v>561.6</v>
      </c>
      <c r="AC209" s="59">
        <f t="shared" si="58"/>
        <v>78.624000000000009</v>
      </c>
      <c r="AD209" s="58">
        <f t="shared" si="59"/>
        <v>8805.8880000000008</v>
      </c>
      <c r="AE209" s="160" t="s">
        <v>143</v>
      </c>
      <c r="AF209" s="56">
        <v>479</v>
      </c>
      <c r="AG209" s="55" t="s">
        <v>2</v>
      </c>
      <c r="AH209" s="54">
        <f t="shared" si="49"/>
        <v>574.79999999999995</v>
      </c>
      <c r="AI209" s="53">
        <f t="shared" si="50"/>
        <v>80.472000000000008</v>
      </c>
      <c r="AJ209" s="52">
        <f t="shared" si="51"/>
        <v>9012.8640000000014</v>
      </c>
      <c r="AK209" s="51" t="s">
        <v>858</v>
      </c>
      <c r="AL209" s="50"/>
      <c r="AM209" s="49">
        <f t="shared" si="48"/>
        <v>1190</v>
      </c>
      <c r="AN209" s="48">
        <f t="shared" si="60"/>
        <v>1428</v>
      </c>
      <c r="AO209" s="47">
        <f t="shared" si="53"/>
        <v>8500</v>
      </c>
      <c r="AP209" s="46">
        <f t="shared" si="61"/>
        <v>10200</v>
      </c>
      <c r="AZ209" s="71">
        <v>112</v>
      </c>
      <c r="BA209" s="45">
        <v>8500</v>
      </c>
      <c r="BC209" s="464"/>
    </row>
    <row r="210" spans="1:55" ht="15" customHeight="1">
      <c r="A210" s="78" t="s">
        <v>546</v>
      </c>
      <c r="B210" s="77" t="s">
        <v>837</v>
      </c>
      <c r="C210" s="79">
        <v>140</v>
      </c>
      <c r="D210" s="76">
        <v>1200</v>
      </c>
      <c r="E210" s="76">
        <v>600</v>
      </c>
      <c r="F210" s="75" t="str">
        <f t="shared" si="54"/>
        <v>1200x600x140</v>
      </c>
      <c r="G210" s="163" t="s">
        <v>857</v>
      </c>
      <c r="H210" s="73" t="s">
        <v>2021</v>
      </c>
      <c r="I210" s="72" t="s">
        <v>2</v>
      </c>
      <c r="J210" s="70"/>
      <c r="K210" s="69" t="s">
        <v>5</v>
      </c>
      <c r="L210" s="69" t="s">
        <v>5</v>
      </c>
      <c r="M210" s="68"/>
      <c r="N210" s="67">
        <v>2</v>
      </c>
      <c r="O210" s="60">
        <f t="shared" si="55"/>
        <v>1.44</v>
      </c>
      <c r="P210" s="59">
        <f t="shared" si="56"/>
        <v>0.2016</v>
      </c>
      <c r="Q210" s="58">
        <f t="shared" si="47"/>
        <v>22.5792</v>
      </c>
      <c r="R210" s="168"/>
      <c r="S210" s="64"/>
      <c r="T210" s="167"/>
      <c r="U210" s="165"/>
      <c r="V210" s="166"/>
      <c r="W210" s="165"/>
      <c r="X210" s="165"/>
      <c r="Y210" s="164"/>
      <c r="Z210" s="62">
        <v>396</v>
      </c>
      <c r="AA210" s="61" t="s">
        <v>4</v>
      </c>
      <c r="AB210" s="60">
        <f t="shared" si="57"/>
        <v>570.24</v>
      </c>
      <c r="AC210" s="59">
        <f t="shared" si="58"/>
        <v>79.833600000000004</v>
      </c>
      <c r="AD210" s="58">
        <f t="shared" si="59"/>
        <v>8941.3631999999998</v>
      </c>
      <c r="AE210" s="160" t="s">
        <v>143</v>
      </c>
      <c r="AF210" s="56">
        <v>399</v>
      </c>
      <c r="AG210" s="55" t="s">
        <v>2</v>
      </c>
      <c r="AH210" s="54">
        <f t="shared" si="49"/>
        <v>574.55999999999995</v>
      </c>
      <c r="AI210" s="53">
        <f t="shared" si="50"/>
        <v>80.438400000000001</v>
      </c>
      <c r="AJ210" s="52">
        <f t="shared" si="51"/>
        <v>9009.1008000000002</v>
      </c>
      <c r="AK210" s="51" t="s">
        <v>856</v>
      </c>
      <c r="AL210" s="50"/>
      <c r="AM210" s="49">
        <f t="shared" si="48"/>
        <v>1190</v>
      </c>
      <c r="AN210" s="48">
        <f t="shared" si="60"/>
        <v>1428</v>
      </c>
      <c r="AO210" s="47">
        <f t="shared" si="53"/>
        <v>8500</v>
      </c>
      <c r="AP210" s="46">
        <f t="shared" si="61"/>
        <v>10200</v>
      </c>
      <c r="AZ210" s="71">
        <v>112</v>
      </c>
      <c r="BA210" s="45">
        <v>8500</v>
      </c>
      <c r="BC210" s="464"/>
    </row>
    <row r="211" spans="1:55" ht="15" customHeight="1">
      <c r="A211" s="78" t="s">
        <v>546</v>
      </c>
      <c r="B211" s="77" t="s">
        <v>837</v>
      </c>
      <c r="C211" s="76">
        <v>150</v>
      </c>
      <c r="D211" s="76">
        <v>1000</v>
      </c>
      <c r="E211" s="76">
        <v>600</v>
      </c>
      <c r="F211" s="75" t="str">
        <f t="shared" si="54"/>
        <v>1000x600x150</v>
      </c>
      <c r="G211" s="163" t="s">
        <v>855</v>
      </c>
      <c r="H211" s="73" t="s">
        <v>854</v>
      </c>
      <c r="I211" s="72" t="s">
        <v>2</v>
      </c>
      <c r="J211" s="70" t="s">
        <v>5</v>
      </c>
      <c r="K211" s="69"/>
      <c r="L211" s="69"/>
      <c r="M211" s="68"/>
      <c r="N211" s="67">
        <v>2</v>
      </c>
      <c r="O211" s="60">
        <f t="shared" si="55"/>
        <v>1.2</v>
      </c>
      <c r="P211" s="59">
        <f t="shared" si="56"/>
        <v>0.18</v>
      </c>
      <c r="Q211" s="58">
        <f t="shared" ref="Q211:Q274" si="62">P211*AZ211</f>
        <v>19.98</v>
      </c>
      <c r="R211" s="168"/>
      <c r="S211" s="64"/>
      <c r="T211" s="167"/>
      <c r="U211" s="165"/>
      <c r="V211" s="166"/>
      <c r="W211" s="165"/>
      <c r="X211" s="165"/>
      <c r="Y211" s="164"/>
      <c r="Z211" s="62">
        <v>416</v>
      </c>
      <c r="AA211" s="61" t="s">
        <v>4</v>
      </c>
      <c r="AB211" s="60">
        <f t="shared" si="57"/>
        <v>499.2</v>
      </c>
      <c r="AC211" s="59">
        <f t="shared" si="58"/>
        <v>74.88</v>
      </c>
      <c r="AD211" s="58">
        <f t="shared" si="59"/>
        <v>8311.68</v>
      </c>
      <c r="AE211" s="57" t="s">
        <v>3</v>
      </c>
      <c r="AF211" s="56">
        <v>1</v>
      </c>
      <c r="AG211" s="55" t="s">
        <v>2</v>
      </c>
      <c r="AH211" s="54">
        <f t="shared" si="49"/>
        <v>1.2</v>
      </c>
      <c r="AI211" s="53">
        <f t="shared" si="50"/>
        <v>0.18</v>
      </c>
      <c r="AJ211" s="52">
        <f t="shared" si="51"/>
        <v>19.98</v>
      </c>
      <c r="AK211" s="51" t="s">
        <v>851</v>
      </c>
      <c r="AL211" s="50"/>
      <c r="AM211" s="49">
        <f t="shared" ref="AM211:AM274" si="63">ROUND(AO211*C211/1000,2)</f>
        <v>1224</v>
      </c>
      <c r="AN211" s="48">
        <f t="shared" si="60"/>
        <v>1468.8</v>
      </c>
      <c r="AO211" s="47">
        <f t="shared" si="53"/>
        <v>8160</v>
      </c>
      <c r="AP211" s="46">
        <f t="shared" si="61"/>
        <v>9792</v>
      </c>
      <c r="AZ211" s="71">
        <v>111</v>
      </c>
      <c r="BA211" s="45">
        <v>8160</v>
      </c>
      <c r="BC211" s="464"/>
    </row>
    <row r="212" spans="1:55" ht="15" customHeight="1">
      <c r="A212" s="78" t="s">
        <v>546</v>
      </c>
      <c r="B212" s="77" t="s">
        <v>837</v>
      </c>
      <c r="C212" s="79">
        <v>150</v>
      </c>
      <c r="D212" s="79">
        <v>1000</v>
      </c>
      <c r="E212" s="79">
        <v>600</v>
      </c>
      <c r="F212" s="77" t="str">
        <f t="shared" si="54"/>
        <v>1000x600x150</v>
      </c>
      <c r="G212" s="74" t="s">
        <v>853</v>
      </c>
      <c r="H212" s="73" t="s">
        <v>852</v>
      </c>
      <c r="I212" s="72" t="s">
        <v>117</v>
      </c>
      <c r="J212" s="70" t="s">
        <v>5</v>
      </c>
      <c r="K212" s="69"/>
      <c r="L212" s="69"/>
      <c r="M212" s="68"/>
      <c r="N212" s="67">
        <v>2</v>
      </c>
      <c r="O212" s="60">
        <f t="shared" si="55"/>
        <v>1.2</v>
      </c>
      <c r="P212" s="59">
        <f t="shared" si="56"/>
        <v>0.18</v>
      </c>
      <c r="Q212" s="58">
        <f t="shared" si="62"/>
        <v>19.98</v>
      </c>
      <c r="R212" s="62">
        <v>16</v>
      </c>
      <c r="S212" s="64">
        <v>2</v>
      </c>
      <c r="T212" s="180">
        <f>R212*N212</f>
        <v>32</v>
      </c>
      <c r="U212" s="60">
        <f>O212*R212</f>
        <v>19.2</v>
      </c>
      <c r="V212" s="59">
        <f>P212*R212</f>
        <v>2.88</v>
      </c>
      <c r="W212" s="60">
        <f>AZ212*V212</f>
        <v>319.68</v>
      </c>
      <c r="X212" s="60" t="s">
        <v>560</v>
      </c>
      <c r="Y212" s="179">
        <f>R212/S212*N212*C212+140</f>
        <v>2540</v>
      </c>
      <c r="Z212" s="161">
        <v>416</v>
      </c>
      <c r="AA212" s="64">
        <v>26</v>
      </c>
      <c r="AB212" s="60">
        <f t="shared" si="57"/>
        <v>499.2</v>
      </c>
      <c r="AC212" s="59">
        <f t="shared" si="58"/>
        <v>74.88</v>
      </c>
      <c r="AD212" s="58">
        <f t="shared" si="59"/>
        <v>8311.68</v>
      </c>
      <c r="AE212" s="57" t="s">
        <v>3</v>
      </c>
      <c r="AF212" s="56">
        <v>1</v>
      </c>
      <c r="AG212" s="177" t="s">
        <v>150</v>
      </c>
      <c r="AH212" s="54">
        <f t="shared" si="49"/>
        <v>19.2</v>
      </c>
      <c r="AI212" s="53">
        <f t="shared" si="50"/>
        <v>2.88</v>
      </c>
      <c r="AJ212" s="52">
        <f t="shared" si="51"/>
        <v>319.68</v>
      </c>
      <c r="AK212" s="51" t="s">
        <v>851</v>
      </c>
      <c r="AL212" s="50" t="s">
        <v>850</v>
      </c>
      <c r="AM212" s="49">
        <f t="shared" si="63"/>
        <v>1239</v>
      </c>
      <c r="AN212" s="48">
        <f t="shared" si="60"/>
        <v>1486.8</v>
      </c>
      <c r="AO212" s="47">
        <f t="shared" si="53"/>
        <v>8260</v>
      </c>
      <c r="AP212" s="46">
        <f t="shared" si="61"/>
        <v>9912</v>
      </c>
      <c r="AZ212" s="71">
        <v>111</v>
      </c>
      <c r="BA212" s="45">
        <v>8260</v>
      </c>
      <c r="BC212" s="464"/>
    </row>
    <row r="213" spans="1:55" ht="15" customHeight="1">
      <c r="A213" s="78" t="s">
        <v>546</v>
      </c>
      <c r="B213" s="77" t="s">
        <v>837</v>
      </c>
      <c r="C213" s="79">
        <v>150</v>
      </c>
      <c r="D213" s="76">
        <v>1200</v>
      </c>
      <c r="E213" s="76">
        <v>600</v>
      </c>
      <c r="F213" s="75" t="str">
        <f t="shared" si="54"/>
        <v>1200x600x150</v>
      </c>
      <c r="G213" s="163" t="s">
        <v>849</v>
      </c>
      <c r="H213" s="73" t="s">
        <v>2020</v>
      </c>
      <c r="I213" s="72" t="s">
        <v>2</v>
      </c>
      <c r="J213" s="70"/>
      <c r="K213" s="69" t="s">
        <v>5</v>
      </c>
      <c r="L213" s="69" t="s">
        <v>5</v>
      </c>
      <c r="M213" s="68"/>
      <c r="N213" s="67">
        <v>2</v>
      </c>
      <c r="O213" s="60">
        <f t="shared" si="55"/>
        <v>1.44</v>
      </c>
      <c r="P213" s="59">
        <f t="shared" si="56"/>
        <v>0.216</v>
      </c>
      <c r="Q213" s="58">
        <f t="shared" si="62"/>
        <v>23.975999999999999</v>
      </c>
      <c r="R213" s="168"/>
      <c r="S213" s="64"/>
      <c r="T213" s="167"/>
      <c r="U213" s="165"/>
      <c r="V213" s="166"/>
      <c r="W213" s="165"/>
      <c r="X213" s="165"/>
      <c r="Y213" s="164"/>
      <c r="Z213" s="62">
        <v>352</v>
      </c>
      <c r="AA213" s="61" t="s">
        <v>4</v>
      </c>
      <c r="AB213" s="60">
        <f t="shared" si="57"/>
        <v>506.88</v>
      </c>
      <c r="AC213" s="59">
        <f t="shared" si="58"/>
        <v>76.031999999999996</v>
      </c>
      <c r="AD213" s="58">
        <f t="shared" si="59"/>
        <v>8439.5519999999997</v>
      </c>
      <c r="AE213" s="57" t="s">
        <v>3</v>
      </c>
      <c r="AF213" s="56">
        <v>1</v>
      </c>
      <c r="AG213" s="55" t="s">
        <v>2</v>
      </c>
      <c r="AH213" s="54">
        <f t="shared" si="49"/>
        <v>1.44</v>
      </c>
      <c r="AI213" s="53">
        <f t="shared" si="50"/>
        <v>0.216</v>
      </c>
      <c r="AJ213" s="52">
        <f t="shared" si="51"/>
        <v>23.975999999999999</v>
      </c>
      <c r="AK213" s="51" t="s">
        <v>847</v>
      </c>
      <c r="AL213" s="50"/>
      <c r="AM213" s="49">
        <f t="shared" si="63"/>
        <v>1224</v>
      </c>
      <c r="AN213" s="48">
        <f t="shared" si="60"/>
        <v>1468.8</v>
      </c>
      <c r="AO213" s="47">
        <f t="shared" si="53"/>
        <v>8160</v>
      </c>
      <c r="AP213" s="46">
        <f t="shared" si="61"/>
        <v>9792</v>
      </c>
      <c r="AZ213" s="71">
        <v>111</v>
      </c>
      <c r="BA213" s="45">
        <v>8160</v>
      </c>
      <c r="BC213" s="464"/>
    </row>
    <row r="214" spans="1:55" ht="15" customHeight="1">
      <c r="A214" s="78" t="s">
        <v>546</v>
      </c>
      <c r="B214" s="77" t="s">
        <v>837</v>
      </c>
      <c r="C214" s="79">
        <v>150</v>
      </c>
      <c r="D214" s="79">
        <v>1200</v>
      </c>
      <c r="E214" s="79">
        <v>600</v>
      </c>
      <c r="F214" s="77" t="str">
        <f t="shared" si="54"/>
        <v>1200x600x150</v>
      </c>
      <c r="G214" s="163" t="s">
        <v>848</v>
      </c>
      <c r="H214" s="73" t="s">
        <v>2019</v>
      </c>
      <c r="I214" s="72" t="s">
        <v>117</v>
      </c>
      <c r="J214" s="70"/>
      <c r="K214" s="69" t="s">
        <v>5</v>
      </c>
      <c r="L214" s="69" t="s">
        <v>5</v>
      </c>
      <c r="M214" s="68"/>
      <c r="N214" s="67">
        <v>2</v>
      </c>
      <c r="O214" s="60">
        <f t="shared" si="55"/>
        <v>1.44</v>
      </c>
      <c r="P214" s="59">
        <f t="shared" si="56"/>
        <v>0.216</v>
      </c>
      <c r="Q214" s="58">
        <f t="shared" si="62"/>
        <v>23.975999999999999</v>
      </c>
      <c r="R214" s="62">
        <v>32</v>
      </c>
      <c r="S214" s="64">
        <v>4</v>
      </c>
      <c r="T214" s="180">
        <f>R214*N214</f>
        <v>64</v>
      </c>
      <c r="U214" s="60">
        <f>O214*R214</f>
        <v>46.08</v>
      </c>
      <c r="V214" s="59">
        <f>P214*R214</f>
        <v>6.9119999999999999</v>
      </c>
      <c r="W214" s="60">
        <f>AZ214*V214</f>
        <v>767.23199999999997</v>
      </c>
      <c r="X214" s="60" t="s">
        <v>204</v>
      </c>
      <c r="Y214" s="63">
        <f>R214/S214*N214*C214+140</f>
        <v>2540</v>
      </c>
      <c r="Z214" s="161">
        <v>352</v>
      </c>
      <c r="AA214" s="64">
        <v>11</v>
      </c>
      <c r="AB214" s="60">
        <f t="shared" si="57"/>
        <v>506.88</v>
      </c>
      <c r="AC214" s="59">
        <f t="shared" si="58"/>
        <v>76.031999999999996</v>
      </c>
      <c r="AD214" s="58">
        <f t="shared" si="59"/>
        <v>8439.5519999999997</v>
      </c>
      <c r="AE214" s="57" t="s">
        <v>3</v>
      </c>
      <c r="AF214" s="56">
        <v>1</v>
      </c>
      <c r="AG214" s="177" t="s">
        <v>150</v>
      </c>
      <c r="AH214" s="54">
        <f t="shared" si="49"/>
        <v>46.08</v>
      </c>
      <c r="AI214" s="53">
        <f t="shared" si="50"/>
        <v>6.9119999999999999</v>
      </c>
      <c r="AJ214" s="52">
        <f t="shared" si="51"/>
        <v>767.23199999999997</v>
      </c>
      <c r="AK214" s="51" t="s">
        <v>847</v>
      </c>
      <c r="AL214" s="50" t="s">
        <v>846</v>
      </c>
      <c r="AM214" s="49">
        <f t="shared" si="63"/>
        <v>1239</v>
      </c>
      <c r="AN214" s="48">
        <f t="shared" si="60"/>
        <v>1486.8</v>
      </c>
      <c r="AO214" s="47">
        <f t="shared" si="53"/>
        <v>8260</v>
      </c>
      <c r="AP214" s="46">
        <f t="shared" si="61"/>
        <v>9912</v>
      </c>
      <c r="AZ214" s="71">
        <v>111</v>
      </c>
      <c r="BA214" s="45">
        <v>8260</v>
      </c>
      <c r="BC214" s="464"/>
    </row>
    <row r="215" spans="1:55" ht="15" customHeight="1">
      <c r="A215" s="78" t="s">
        <v>546</v>
      </c>
      <c r="B215" s="77" t="s">
        <v>837</v>
      </c>
      <c r="C215" s="76">
        <v>160</v>
      </c>
      <c r="D215" s="76">
        <v>1000</v>
      </c>
      <c r="E215" s="76">
        <v>600</v>
      </c>
      <c r="F215" s="75" t="str">
        <f t="shared" si="54"/>
        <v>1000x600x160</v>
      </c>
      <c r="G215" s="163" t="s">
        <v>845</v>
      </c>
      <c r="H215" s="73" t="s">
        <v>844</v>
      </c>
      <c r="I215" s="72" t="s">
        <v>2</v>
      </c>
      <c r="J215" s="70" t="s">
        <v>5</v>
      </c>
      <c r="K215" s="69"/>
      <c r="L215" s="69"/>
      <c r="M215" s="68"/>
      <c r="N215" s="67">
        <v>2</v>
      </c>
      <c r="O215" s="60">
        <f t="shared" si="55"/>
        <v>1.2</v>
      </c>
      <c r="P215" s="59">
        <f t="shared" si="56"/>
        <v>0.192</v>
      </c>
      <c r="Q215" s="58">
        <f t="shared" si="62"/>
        <v>21.312000000000001</v>
      </c>
      <c r="R215" s="168"/>
      <c r="S215" s="64"/>
      <c r="T215" s="167"/>
      <c r="U215" s="165"/>
      <c r="V215" s="166"/>
      <c r="W215" s="165"/>
      <c r="X215" s="165"/>
      <c r="Y215" s="164"/>
      <c r="Z215" s="62">
        <v>416</v>
      </c>
      <c r="AA215" s="61" t="s">
        <v>4</v>
      </c>
      <c r="AB215" s="60">
        <f t="shared" si="57"/>
        <v>499.2</v>
      </c>
      <c r="AC215" s="59">
        <f t="shared" si="58"/>
        <v>79.872</v>
      </c>
      <c r="AD215" s="58">
        <f t="shared" si="59"/>
        <v>8865.7920000000013</v>
      </c>
      <c r="AE215" s="160" t="s">
        <v>143</v>
      </c>
      <c r="AF215" s="56">
        <v>423</v>
      </c>
      <c r="AG215" s="55" t="s">
        <v>2</v>
      </c>
      <c r="AH215" s="54">
        <f t="shared" si="49"/>
        <v>507.59999999999997</v>
      </c>
      <c r="AI215" s="53">
        <f t="shared" si="50"/>
        <v>81.216000000000008</v>
      </c>
      <c r="AJ215" s="52">
        <f t="shared" si="51"/>
        <v>9014.9760000000006</v>
      </c>
      <c r="AK215" s="51" t="s">
        <v>843</v>
      </c>
      <c r="AL215" s="50"/>
      <c r="AM215" s="49">
        <f t="shared" si="63"/>
        <v>1328</v>
      </c>
      <c r="AN215" s="48">
        <f t="shared" si="60"/>
        <v>1593.6</v>
      </c>
      <c r="AO215" s="47">
        <f t="shared" si="53"/>
        <v>8300</v>
      </c>
      <c r="AP215" s="46">
        <f t="shared" si="61"/>
        <v>9960</v>
      </c>
      <c r="AZ215" s="71">
        <v>111</v>
      </c>
      <c r="BA215" s="45">
        <v>8300</v>
      </c>
      <c r="BC215" s="464"/>
    </row>
    <row r="216" spans="1:55" ht="15" customHeight="1">
      <c r="A216" s="78" t="s">
        <v>546</v>
      </c>
      <c r="B216" s="77" t="s">
        <v>837</v>
      </c>
      <c r="C216" s="79">
        <v>160</v>
      </c>
      <c r="D216" s="76">
        <v>1200</v>
      </c>
      <c r="E216" s="76">
        <v>600</v>
      </c>
      <c r="F216" s="75" t="str">
        <f t="shared" si="54"/>
        <v>1200x600x160</v>
      </c>
      <c r="G216" s="163" t="s">
        <v>842</v>
      </c>
      <c r="H216" s="73" t="s">
        <v>2018</v>
      </c>
      <c r="I216" s="72" t="s">
        <v>2</v>
      </c>
      <c r="J216" s="70"/>
      <c r="K216" s="69" t="s">
        <v>5</v>
      </c>
      <c r="L216" s="69" t="s">
        <v>5</v>
      </c>
      <c r="M216" s="68"/>
      <c r="N216" s="67">
        <v>2</v>
      </c>
      <c r="O216" s="60">
        <f t="shared" si="55"/>
        <v>1.44</v>
      </c>
      <c r="P216" s="59">
        <f t="shared" si="56"/>
        <v>0.23039999999999997</v>
      </c>
      <c r="Q216" s="58">
        <f t="shared" si="62"/>
        <v>25.574399999999997</v>
      </c>
      <c r="R216" s="168"/>
      <c r="S216" s="64"/>
      <c r="T216" s="167"/>
      <c r="U216" s="165"/>
      <c r="V216" s="166"/>
      <c r="W216" s="165"/>
      <c r="X216" s="165"/>
      <c r="Y216" s="164"/>
      <c r="Z216" s="62">
        <v>352</v>
      </c>
      <c r="AA216" s="61" t="s">
        <v>4</v>
      </c>
      <c r="AB216" s="60">
        <f t="shared" si="57"/>
        <v>506.88</v>
      </c>
      <c r="AC216" s="59">
        <f t="shared" si="58"/>
        <v>81.100799999999992</v>
      </c>
      <c r="AD216" s="58">
        <f t="shared" si="59"/>
        <v>9002.1887999999999</v>
      </c>
      <c r="AE216" s="160" t="s">
        <v>143</v>
      </c>
      <c r="AF216" s="56">
        <v>352</v>
      </c>
      <c r="AG216" s="55" t="s">
        <v>2</v>
      </c>
      <c r="AH216" s="54">
        <f t="shared" si="49"/>
        <v>506.88</v>
      </c>
      <c r="AI216" s="53">
        <f t="shared" si="50"/>
        <v>81.100799999999992</v>
      </c>
      <c r="AJ216" s="52">
        <f t="shared" si="51"/>
        <v>9002.1887999999999</v>
      </c>
      <c r="AK216" s="51" t="s">
        <v>841</v>
      </c>
      <c r="AL216" s="50"/>
      <c r="AM216" s="49">
        <f t="shared" si="63"/>
        <v>1328</v>
      </c>
      <c r="AN216" s="48">
        <f t="shared" si="60"/>
        <v>1593.6</v>
      </c>
      <c r="AO216" s="47">
        <f t="shared" si="53"/>
        <v>8300</v>
      </c>
      <c r="AP216" s="46">
        <f t="shared" si="61"/>
        <v>9960</v>
      </c>
      <c r="AZ216" s="71">
        <v>111</v>
      </c>
      <c r="BA216" s="45">
        <v>8300</v>
      </c>
      <c r="BC216" s="464"/>
    </row>
    <row r="217" spans="1:55" ht="15" customHeight="1">
      <c r="A217" s="78" t="s">
        <v>546</v>
      </c>
      <c r="B217" s="77" t="s">
        <v>837</v>
      </c>
      <c r="C217" s="76">
        <v>200</v>
      </c>
      <c r="D217" s="76">
        <v>1000</v>
      </c>
      <c r="E217" s="76">
        <v>600</v>
      </c>
      <c r="F217" s="75" t="str">
        <f t="shared" si="54"/>
        <v>1000x600x200</v>
      </c>
      <c r="G217" s="163" t="s">
        <v>840</v>
      </c>
      <c r="H217" s="73" t="s">
        <v>839</v>
      </c>
      <c r="I217" s="72" t="s">
        <v>2</v>
      </c>
      <c r="J217" s="70" t="s">
        <v>5</v>
      </c>
      <c r="K217" s="69"/>
      <c r="L217" s="69"/>
      <c r="M217" s="68"/>
      <c r="N217" s="67">
        <v>1</v>
      </c>
      <c r="O217" s="60">
        <f t="shared" si="55"/>
        <v>0.6</v>
      </c>
      <c r="P217" s="59">
        <f t="shared" si="56"/>
        <v>0.12</v>
      </c>
      <c r="Q217" s="58">
        <f t="shared" si="62"/>
        <v>13.08</v>
      </c>
      <c r="R217" s="168"/>
      <c r="S217" s="64"/>
      <c r="T217" s="167"/>
      <c r="U217" s="165"/>
      <c r="V217" s="166"/>
      <c r="W217" s="165"/>
      <c r="X217" s="165"/>
      <c r="Y217" s="164"/>
      <c r="Z217" s="62">
        <v>676</v>
      </c>
      <c r="AA217" s="61" t="s">
        <v>4</v>
      </c>
      <c r="AB217" s="60">
        <f t="shared" si="57"/>
        <v>405.59999999999997</v>
      </c>
      <c r="AC217" s="59">
        <f t="shared" si="58"/>
        <v>81.11999999999999</v>
      </c>
      <c r="AD217" s="58">
        <f t="shared" si="59"/>
        <v>8842.08</v>
      </c>
      <c r="AE217" s="160" t="s">
        <v>143</v>
      </c>
      <c r="AF217" s="56">
        <v>689</v>
      </c>
      <c r="AG217" s="55" t="s">
        <v>2</v>
      </c>
      <c r="AH217" s="54">
        <f t="shared" si="49"/>
        <v>413.4</v>
      </c>
      <c r="AI217" s="53">
        <f t="shared" si="50"/>
        <v>82.679999999999993</v>
      </c>
      <c r="AJ217" s="52">
        <f t="shared" si="51"/>
        <v>9012.1200000000008</v>
      </c>
      <c r="AK217" s="51" t="s">
        <v>838</v>
      </c>
      <c r="AL217" s="50"/>
      <c r="AM217" s="49">
        <f t="shared" si="63"/>
        <v>1580</v>
      </c>
      <c r="AN217" s="48">
        <f t="shared" si="60"/>
        <v>1896</v>
      </c>
      <c r="AO217" s="47">
        <f t="shared" si="53"/>
        <v>7900</v>
      </c>
      <c r="AP217" s="46">
        <f t="shared" si="61"/>
        <v>9480</v>
      </c>
      <c r="AZ217" s="71">
        <v>109</v>
      </c>
      <c r="BA217" s="45">
        <v>7900</v>
      </c>
      <c r="BC217" s="464"/>
    </row>
    <row r="218" spans="1:55" ht="15" customHeight="1">
      <c r="A218" s="78" t="s">
        <v>546</v>
      </c>
      <c r="B218" s="77" t="s">
        <v>837</v>
      </c>
      <c r="C218" s="79">
        <v>200</v>
      </c>
      <c r="D218" s="76">
        <v>1200</v>
      </c>
      <c r="E218" s="76">
        <v>600</v>
      </c>
      <c r="F218" s="75" t="str">
        <f t="shared" si="54"/>
        <v>1200x600x200</v>
      </c>
      <c r="G218" s="163" t="s">
        <v>2017</v>
      </c>
      <c r="H218" s="73" t="s">
        <v>836</v>
      </c>
      <c r="I218" s="72" t="s">
        <v>2</v>
      </c>
      <c r="J218" s="70"/>
      <c r="K218" s="69"/>
      <c r="L218" s="69" t="s">
        <v>5</v>
      </c>
      <c r="M218" s="68"/>
      <c r="N218" s="67">
        <v>1</v>
      </c>
      <c r="O218" s="60">
        <f t="shared" si="55"/>
        <v>0.72</v>
      </c>
      <c r="P218" s="59">
        <f t="shared" si="56"/>
        <v>0.14399999999999999</v>
      </c>
      <c r="Q218" s="58">
        <f t="shared" si="62"/>
        <v>15.695999999999998</v>
      </c>
      <c r="R218" s="168"/>
      <c r="S218" s="64"/>
      <c r="T218" s="167"/>
      <c r="U218" s="165"/>
      <c r="V218" s="166"/>
      <c r="W218" s="165"/>
      <c r="X218" s="165"/>
      <c r="Y218" s="164"/>
      <c r="Z218" s="62">
        <v>572</v>
      </c>
      <c r="AA218" s="61" t="s">
        <v>4</v>
      </c>
      <c r="AB218" s="60">
        <f t="shared" si="57"/>
        <v>411.84</v>
      </c>
      <c r="AC218" s="59">
        <f t="shared" si="58"/>
        <v>82.367999999999995</v>
      </c>
      <c r="AD218" s="58">
        <f t="shared" si="59"/>
        <v>8978.1119999999992</v>
      </c>
      <c r="AE218" s="160" t="s">
        <v>143</v>
      </c>
      <c r="AF218" s="56">
        <v>574</v>
      </c>
      <c r="AG218" s="55" t="s">
        <v>2</v>
      </c>
      <c r="AH218" s="54">
        <f t="shared" si="49"/>
        <v>413.28</v>
      </c>
      <c r="AI218" s="53">
        <f t="shared" si="50"/>
        <v>82.655999999999992</v>
      </c>
      <c r="AJ218" s="52">
        <f t="shared" si="51"/>
        <v>9009.503999999999</v>
      </c>
      <c r="AK218" s="51" t="s">
        <v>835</v>
      </c>
      <c r="AL218" s="50"/>
      <c r="AM218" s="49">
        <f t="shared" si="63"/>
        <v>1580</v>
      </c>
      <c r="AN218" s="48">
        <f t="shared" si="60"/>
        <v>1896</v>
      </c>
      <c r="AO218" s="47">
        <f t="shared" si="53"/>
        <v>7900</v>
      </c>
      <c r="AP218" s="46">
        <f t="shared" si="61"/>
        <v>9480</v>
      </c>
      <c r="AZ218" s="71">
        <v>109</v>
      </c>
      <c r="BA218" s="45">
        <v>7900</v>
      </c>
      <c r="BC218" s="464"/>
    </row>
    <row r="219" spans="1:55" ht="15" customHeight="1">
      <c r="A219" s="78" t="s">
        <v>546</v>
      </c>
      <c r="B219" s="75" t="s">
        <v>765</v>
      </c>
      <c r="C219" s="76">
        <v>80</v>
      </c>
      <c r="D219" s="76">
        <v>1000</v>
      </c>
      <c r="E219" s="76">
        <v>600</v>
      </c>
      <c r="F219" s="75" t="str">
        <f t="shared" si="54"/>
        <v>1000x600x80</v>
      </c>
      <c r="G219" s="163" t="s">
        <v>834</v>
      </c>
      <c r="H219" s="73" t="s">
        <v>833</v>
      </c>
      <c r="I219" s="72" t="s">
        <v>2</v>
      </c>
      <c r="J219" s="70" t="s">
        <v>5</v>
      </c>
      <c r="K219" s="69"/>
      <c r="L219" s="69"/>
      <c r="M219" s="68"/>
      <c r="N219" s="67">
        <v>3</v>
      </c>
      <c r="O219" s="60">
        <f t="shared" si="55"/>
        <v>1.8</v>
      </c>
      <c r="P219" s="59">
        <f t="shared" si="56"/>
        <v>0.14399999999999999</v>
      </c>
      <c r="Q219" s="58">
        <f t="shared" si="62"/>
        <v>15.839999999999998</v>
      </c>
      <c r="R219" s="168"/>
      <c r="S219" s="64"/>
      <c r="T219" s="167"/>
      <c r="U219" s="165"/>
      <c r="V219" s="166"/>
      <c r="W219" s="165"/>
      <c r="X219" s="165"/>
      <c r="Y219" s="164"/>
      <c r="Z219" s="62">
        <v>572</v>
      </c>
      <c r="AA219" s="61" t="s">
        <v>4</v>
      </c>
      <c r="AB219" s="60">
        <f t="shared" si="57"/>
        <v>1029.6000000000001</v>
      </c>
      <c r="AC219" s="59">
        <f t="shared" si="58"/>
        <v>82.367999999999995</v>
      </c>
      <c r="AD219" s="58">
        <f t="shared" si="59"/>
        <v>9060.48</v>
      </c>
      <c r="AE219" s="160" t="s">
        <v>143</v>
      </c>
      <c r="AF219" s="56">
        <v>569</v>
      </c>
      <c r="AG219" s="55" t="s">
        <v>2</v>
      </c>
      <c r="AH219" s="54">
        <f t="shared" si="49"/>
        <v>1024.2</v>
      </c>
      <c r="AI219" s="53">
        <f t="shared" si="50"/>
        <v>81.935999999999993</v>
      </c>
      <c r="AJ219" s="52">
        <f t="shared" si="51"/>
        <v>9012.9599999999991</v>
      </c>
      <c r="AK219" s="51" t="s">
        <v>832</v>
      </c>
      <c r="AL219" s="50"/>
      <c r="AM219" s="49">
        <f t="shared" si="63"/>
        <v>656</v>
      </c>
      <c r="AN219" s="48">
        <f t="shared" si="60"/>
        <v>787.2</v>
      </c>
      <c r="AO219" s="47">
        <f t="shared" si="53"/>
        <v>8200</v>
      </c>
      <c r="AP219" s="46">
        <f t="shared" si="61"/>
        <v>9840</v>
      </c>
      <c r="AZ219" s="71">
        <v>110</v>
      </c>
      <c r="BA219" s="45">
        <v>8200</v>
      </c>
      <c r="BC219" s="464"/>
    </row>
    <row r="220" spans="1:55" ht="15" customHeight="1">
      <c r="A220" s="78" t="s">
        <v>546</v>
      </c>
      <c r="B220" s="77" t="s">
        <v>765</v>
      </c>
      <c r="C220" s="79">
        <v>80</v>
      </c>
      <c r="D220" s="76">
        <v>1200</v>
      </c>
      <c r="E220" s="76">
        <v>600</v>
      </c>
      <c r="F220" s="75" t="str">
        <f t="shared" si="54"/>
        <v>1200x600x80</v>
      </c>
      <c r="G220" s="163" t="s">
        <v>831</v>
      </c>
      <c r="H220" s="73" t="s">
        <v>830</v>
      </c>
      <c r="I220" s="72" t="s">
        <v>2</v>
      </c>
      <c r="J220" s="70"/>
      <c r="K220" s="69" t="s">
        <v>5</v>
      </c>
      <c r="L220" s="69"/>
      <c r="M220" s="68"/>
      <c r="N220" s="67">
        <v>3</v>
      </c>
      <c r="O220" s="60">
        <f t="shared" si="55"/>
        <v>2.16</v>
      </c>
      <c r="P220" s="59">
        <f t="shared" si="56"/>
        <v>0.17280000000000001</v>
      </c>
      <c r="Q220" s="58">
        <f t="shared" si="62"/>
        <v>18.144000000000002</v>
      </c>
      <c r="R220" s="168"/>
      <c r="S220" s="64"/>
      <c r="T220" s="167"/>
      <c r="U220" s="165"/>
      <c r="V220" s="166"/>
      <c r="W220" s="165"/>
      <c r="X220" s="165"/>
      <c r="Y220" s="164"/>
      <c r="Z220" s="62">
        <v>484</v>
      </c>
      <c r="AA220" s="61" t="s">
        <v>4</v>
      </c>
      <c r="AB220" s="60">
        <f t="shared" si="57"/>
        <v>1045.44</v>
      </c>
      <c r="AC220" s="59">
        <f t="shared" si="58"/>
        <v>83.635199999999998</v>
      </c>
      <c r="AD220" s="58">
        <f t="shared" si="59"/>
        <v>8781.6960000000017</v>
      </c>
      <c r="AE220" s="160" t="s">
        <v>143</v>
      </c>
      <c r="AF220" s="56">
        <v>497</v>
      </c>
      <c r="AG220" s="55" t="s">
        <v>2</v>
      </c>
      <c r="AH220" s="54">
        <f t="shared" si="49"/>
        <v>1073.52</v>
      </c>
      <c r="AI220" s="53">
        <f t="shared" si="50"/>
        <v>85.881600000000006</v>
      </c>
      <c r="AJ220" s="52">
        <f t="shared" si="51"/>
        <v>9017.5680000000011</v>
      </c>
      <c r="AK220" s="51" t="s">
        <v>829</v>
      </c>
      <c r="AL220" s="50"/>
      <c r="AM220" s="49">
        <f t="shared" si="63"/>
        <v>656</v>
      </c>
      <c r="AN220" s="48">
        <f t="shared" si="60"/>
        <v>787.2</v>
      </c>
      <c r="AO220" s="47">
        <f t="shared" si="53"/>
        <v>8200</v>
      </c>
      <c r="AP220" s="46">
        <f t="shared" si="61"/>
        <v>9840</v>
      </c>
      <c r="AZ220" s="71">
        <v>105</v>
      </c>
      <c r="BA220" s="45">
        <v>8200</v>
      </c>
      <c r="BC220" s="464"/>
    </row>
    <row r="221" spans="1:55" ht="15" customHeight="1">
      <c r="A221" s="78" t="s">
        <v>546</v>
      </c>
      <c r="B221" s="77" t="s">
        <v>765</v>
      </c>
      <c r="C221" s="79">
        <v>80</v>
      </c>
      <c r="D221" s="79">
        <v>1200</v>
      </c>
      <c r="E221" s="79">
        <v>600</v>
      </c>
      <c r="F221" s="77" t="str">
        <f t="shared" si="54"/>
        <v>1200x600x80</v>
      </c>
      <c r="G221" s="163" t="s">
        <v>828</v>
      </c>
      <c r="H221" s="73" t="s">
        <v>827</v>
      </c>
      <c r="I221" s="72" t="s">
        <v>2</v>
      </c>
      <c r="J221" s="70"/>
      <c r="K221" s="69"/>
      <c r="L221" s="69" t="s">
        <v>5</v>
      </c>
      <c r="M221" s="68"/>
      <c r="N221" s="67">
        <v>3</v>
      </c>
      <c r="O221" s="60">
        <f t="shared" si="55"/>
        <v>2.16</v>
      </c>
      <c r="P221" s="59">
        <f t="shared" si="56"/>
        <v>0.17280000000000001</v>
      </c>
      <c r="Q221" s="58">
        <f t="shared" si="62"/>
        <v>18.144000000000002</v>
      </c>
      <c r="R221" s="168"/>
      <c r="S221" s="64"/>
      <c r="T221" s="167"/>
      <c r="U221" s="165"/>
      <c r="V221" s="166"/>
      <c r="W221" s="165"/>
      <c r="X221" s="165"/>
      <c r="Y221" s="164"/>
      <c r="Z221" s="62">
        <v>484</v>
      </c>
      <c r="AA221" s="61" t="s">
        <v>4</v>
      </c>
      <c r="AB221" s="60">
        <f t="shared" si="57"/>
        <v>1045.44</v>
      </c>
      <c r="AC221" s="59">
        <f t="shared" si="58"/>
        <v>83.635199999999998</v>
      </c>
      <c r="AD221" s="58">
        <f t="shared" si="59"/>
        <v>8781.6960000000017</v>
      </c>
      <c r="AE221" s="160" t="s">
        <v>143</v>
      </c>
      <c r="AF221" s="56">
        <v>497</v>
      </c>
      <c r="AG221" s="55" t="s">
        <v>2</v>
      </c>
      <c r="AH221" s="54">
        <f t="shared" ref="AH221:AH284" si="64">IF(AG221="пач.",AF221*O221,AF221*U221)</f>
        <v>1073.52</v>
      </c>
      <c r="AI221" s="53">
        <f t="shared" ref="AI221:AI284" si="65">IF(AG221="пач.",AF221*P221,AF221*V221)</f>
        <v>85.881600000000006</v>
      </c>
      <c r="AJ221" s="52">
        <f t="shared" ref="AJ221:AJ284" si="66">IF(AG221="пач.",AF221*Q221,AF221*W221)</f>
        <v>9017.5680000000011</v>
      </c>
      <c r="AK221" s="51" t="s">
        <v>826</v>
      </c>
      <c r="AL221" s="50"/>
      <c r="AM221" s="49">
        <f t="shared" si="63"/>
        <v>656</v>
      </c>
      <c r="AN221" s="48">
        <f t="shared" si="60"/>
        <v>787.2</v>
      </c>
      <c r="AO221" s="47">
        <f t="shared" ref="AO221:AO242" si="67">ROUND(BA221*(1-$AP$11),2)</f>
        <v>8200</v>
      </c>
      <c r="AP221" s="46">
        <f t="shared" si="61"/>
        <v>9840</v>
      </c>
      <c r="AZ221" s="71">
        <v>105</v>
      </c>
      <c r="BA221" s="45">
        <v>8200</v>
      </c>
      <c r="BC221" s="464"/>
    </row>
    <row r="222" spans="1:55" ht="15" customHeight="1">
      <c r="A222" s="78" t="s">
        <v>546</v>
      </c>
      <c r="B222" s="77" t="s">
        <v>765</v>
      </c>
      <c r="C222" s="76">
        <v>100</v>
      </c>
      <c r="D222" s="76">
        <v>1000</v>
      </c>
      <c r="E222" s="76">
        <v>600</v>
      </c>
      <c r="F222" s="75" t="str">
        <f t="shared" si="54"/>
        <v>1000x600x100</v>
      </c>
      <c r="G222" s="163" t="s">
        <v>825</v>
      </c>
      <c r="H222" s="73" t="s">
        <v>824</v>
      </c>
      <c r="I222" s="72" t="s">
        <v>2</v>
      </c>
      <c r="J222" s="70" t="s">
        <v>5</v>
      </c>
      <c r="K222" s="69"/>
      <c r="L222" s="69"/>
      <c r="M222" s="68"/>
      <c r="N222" s="67">
        <v>3</v>
      </c>
      <c r="O222" s="60">
        <f t="shared" si="55"/>
        <v>1.8</v>
      </c>
      <c r="P222" s="59">
        <f t="shared" si="56"/>
        <v>0.18</v>
      </c>
      <c r="Q222" s="58">
        <f t="shared" si="62"/>
        <v>19.079999999999998</v>
      </c>
      <c r="R222" s="168"/>
      <c r="S222" s="64"/>
      <c r="T222" s="167"/>
      <c r="U222" s="165"/>
      <c r="V222" s="166"/>
      <c r="W222" s="165"/>
      <c r="X222" s="165"/>
      <c r="Y222" s="164"/>
      <c r="Z222" s="62">
        <v>416</v>
      </c>
      <c r="AA222" s="61" t="s">
        <v>4</v>
      </c>
      <c r="AB222" s="60">
        <f t="shared" si="57"/>
        <v>748.80000000000007</v>
      </c>
      <c r="AC222" s="59">
        <f t="shared" si="58"/>
        <v>74.88</v>
      </c>
      <c r="AD222" s="58">
        <f t="shared" si="59"/>
        <v>7937.2799999999988</v>
      </c>
      <c r="AE222" s="57" t="s">
        <v>3</v>
      </c>
      <c r="AF222" s="56">
        <v>1</v>
      </c>
      <c r="AG222" s="55" t="s">
        <v>2</v>
      </c>
      <c r="AH222" s="54">
        <f t="shared" si="64"/>
        <v>1.8</v>
      </c>
      <c r="AI222" s="53">
        <f t="shared" si="65"/>
        <v>0.18</v>
      </c>
      <c r="AJ222" s="52">
        <f t="shared" si="66"/>
        <v>19.079999999999998</v>
      </c>
      <c r="AK222" s="51" t="s">
        <v>821</v>
      </c>
      <c r="AL222" s="50"/>
      <c r="AM222" s="49">
        <f t="shared" si="63"/>
        <v>777</v>
      </c>
      <c r="AN222" s="48">
        <f t="shared" si="60"/>
        <v>932.4</v>
      </c>
      <c r="AO222" s="47">
        <f t="shared" si="67"/>
        <v>7770</v>
      </c>
      <c r="AP222" s="46">
        <f t="shared" si="61"/>
        <v>9324</v>
      </c>
      <c r="AZ222" s="71">
        <v>106</v>
      </c>
      <c r="BA222" s="45">
        <v>7770</v>
      </c>
      <c r="BC222" s="464"/>
    </row>
    <row r="223" spans="1:55" ht="15" customHeight="1">
      <c r="A223" s="78" t="s">
        <v>546</v>
      </c>
      <c r="B223" s="77" t="s">
        <v>765</v>
      </c>
      <c r="C223" s="79">
        <v>100</v>
      </c>
      <c r="D223" s="79">
        <v>1000</v>
      </c>
      <c r="E223" s="79">
        <v>600</v>
      </c>
      <c r="F223" s="77" t="str">
        <f t="shared" si="54"/>
        <v>1000x600x100</v>
      </c>
      <c r="G223" s="163" t="s">
        <v>823</v>
      </c>
      <c r="H223" s="73" t="s">
        <v>822</v>
      </c>
      <c r="I223" s="72" t="s">
        <v>117</v>
      </c>
      <c r="J223" s="70" t="s">
        <v>5</v>
      </c>
      <c r="K223" s="69"/>
      <c r="L223" s="69"/>
      <c r="M223" s="68"/>
      <c r="N223" s="67">
        <v>3</v>
      </c>
      <c r="O223" s="60">
        <f t="shared" si="55"/>
        <v>1.8</v>
      </c>
      <c r="P223" s="59">
        <f t="shared" si="56"/>
        <v>0.18</v>
      </c>
      <c r="Q223" s="58">
        <f t="shared" si="62"/>
        <v>19.079999999999998</v>
      </c>
      <c r="R223" s="62">
        <v>32</v>
      </c>
      <c r="S223" s="64">
        <v>4</v>
      </c>
      <c r="T223" s="180">
        <f>R223*N223</f>
        <v>96</v>
      </c>
      <c r="U223" s="60">
        <f>O223*R223</f>
        <v>57.6</v>
      </c>
      <c r="V223" s="59">
        <f>P223*R223</f>
        <v>5.76</v>
      </c>
      <c r="W223" s="60">
        <f>AZ223*V223</f>
        <v>610.55999999999995</v>
      </c>
      <c r="X223" s="60" t="s">
        <v>280</v>
      </c>
      <c r="Y223" s="185">
        <f>R223/S223*N223*C223+140</f>
        <v>2540</v>
      </c>
      <c r="Z223" s="161">
        <v>416</v>
      </c>
      <c r="AA223" s="64">
        <v>13</v>
      </c>
      <c r="AB223" s="60">
        <f t="shared" si="57"/>
        <v>748.80000000000007</v>
      </c>
      <c r="AC223" s="59">
        <f t="shared" si="58"/>
        <v>74.88</v>
      </c>
      <c r="AD223" s="58">
        <f t="shared" si="59"/>
        <v>7937.2799999999988</v>
      </c>
      <c r="AE223" s="57" t="s">
        <v>3</v>
      </c>
      <c r="AF223" s="56">
        <v>1</v>
      </c>
      <c r="AG223" s="177" t="s">
        <v>150</v>
      </c>
      <c r="AH223" s="54">
        <f t="shared" si="64"/>
        <v>57.6</v>
      </c>
      <c r="AI223" s="53">
        <f t="shared" si="65"/>
        <v>5.76</v>
      </c>
      <c r="AJ223" s="52">
        <f t="shared" si="66"/>
        <v>610.55999999999995</v>
      </c>
      <c r="AK223" s="51" t="s">
        <v>821</v>
      </c>
      <c r="AL223" s="50" t="s">
        <v>820</v>
      </c>
      <c r="AM223" s="49">
        <f t="shared" si="63"/>
        <v>787</v>
      </c>
      <c r="AN223" s="48">
        <f t="shared" si="60"/>
        <v>944.4</v>
      </c>
      <c r="AO223" s="47">
        <f t="shared" si="67"/>
        <v>7870</v>
      </c>
      <c r="AP223" s="46">
        <f t="shared" si="61"/>
        <v>9444</v>
      </c>
      <c r="AZ223" s="71">
        <v>106</v>
      </c>
      <c r="BA223" s="45">
        <v>7870</v>
      </c>
      <c r="BC223" s="464"/>
    </row>
    <row r="224" spans="1:55" ht="15" customHeight="1">
      <c r="A224" s="78" t="s">
        <v>546</v>
      </c>
      <c r="B224" s="77" t="s">
        <v>765</v>
      </c>
      <c r="C224" s="79">
        <v>100</v>
      </c>
      <c r="D224" s="76">
        <v>1200</v>
      </c>
      <c r="E224" s="76">
        <v>600</v>
      </c>
      <c r="F224" s="75" t="str">
        <f t="shared" si="54"/>
        <v>1200x600x100</v>
      </c>
      <c r="G224" s="163" t="s">
        <v>819</v>
      </c>
      <c r="H224" s="73" t="s">
        <v>2005</v>
      </c>
      <c r="I224" s="72" t="s">
        <v>2</v>
      </c>
      <c r="J224" s="70"/>
      <c r="K224" s="69" t="s">
        <v>5</v>
      </c>
      <c r="L224" s="69" t="s">
        <v>5</v>
      </c>
      <c r="M224" s="68"/>
      <c r="N224" s="67">
        <v>3</v>
      </c>
      <c r="O224" s="60">
        <f t="shared" si="55"/>
        <v>2.16</v>
      </c>
      <c r="P224" s="59">
        <f t="shared" si="56"/>
        <v>0.216</v>
      </c>
      <c r="Q224" s="58">
        <f t="shared" si="62"/>
        <v>21.815999999999999</v>
      </c>
      <c r="R224" s="168"/>
      <c r="S224" s="64"/>
      <c r="T224" s="167"/>
      <c r="U224" s="165"/>
      <c r="V224" s="166"/>
      <c r="W224" s="165"/>
      <c r="X224" s="165"/>
      <c r="Y224" s="164"/>
      <c r="Z224" s="62">
        <v>352</v>
      </c>
      <c r="AA224" s="61" t="s">
        <v>4</v>
      </c>
      <c r="AB224" s="60">
        <f t="shared" si="57"/>
        <v>760.32</v>
      </c>
      <c r="AC224" s="59">
        <f t="shared" si="58"/>
        <v>76.031999999999996</v>
      </c>
      <c r="AD224" s="58">
        <f t="shared" si="59"/>
        <v>7679.232</v>
      </c>
      <c r="AE224" s="57" t="s">
        <v>3</v>
      </c>
      <c r="AF224" s="56">
        <v>1</v>
      </c>
      <c r="AG224" s="55" t="s">
        <v>2</v>
      </c>
      <c r="AH224" s="54">
        <f t="shared" si="64"/>
        <v>2.16</v>
      </c>
      <c r="AI224" s="53">
        <f t="shared" si="65"/>
        <v>0.216</v>
      </c>
      <c r="AJ224" s="52">
        <f t="shared" si="66"/>
        <v>21.815999999999999</v>
      </c>
      <c r="AK224" s="51" t="s">
        <v>817</v>
      </c>
      <c r="AL224" s="50"/>
      <c r="AM224" s="49">
        <f t="shared" si="63"/>
        <v>777</v>
      </c>
      <c r="AN224" s="48">
        <f t="shared" si="60"/>
        <v>932.4</v>
      </c>
      <c r="AO224" s="47">
        <f t="shared" si="67"/>
        <v>7770</v>
      </c>
      <c r="AP224" s="46">
        <f t="shared" si="61"/>
        <v>9324</v>
      </c>
      <c r="AZ224" s="71">
        <v>101</v>
      </c>
      <c r="BA224" s="45">
        <v>7770</v>
      </c>
      <c r="BC224" s="464"/>
    </row>
    <row r="225" spans="1:55" ht="15" customHeight="1">
      <c r="A225" s="78" t="s">
        <v>546</v>
      </c>
      <c r="B225" s="77" t="s">
        <v>765</v>
      </c>
      <c r="C225" s="79">
        <v>100</v>
      </c>
      <c r="D225" s="79">
        <v>1200</v>
      </c>
      <c r="E225" s="79">
        <v>600</v>
      </c>
      <c r="F225" s="77" t="str">
        <f t="shared" si="54"/>
        <v>1200x600x100</v>
      </c>
      <c r="G225" s="74" t="s">
        <v>818</v>
      </c>
      <c r="H225" s="73" t="s">
        <v>2006</v>
      </c>
      <c r="I225" s="72" t="s">
        <v>117</v>
      </c>
      <c r="J225" s="70"/>
      <c r="K225" s="69" t="s">
        <v>5</v>
      </c>
      <c r="L225" s="69" t="s">
        <v>5</v>
      </c>
      <c r="M225" s="68"/>
      <c r="N225" s="67">
        <v>3</v>
      </c>
      <c r="O225" s="60">
        <f t="shared" si="55"/>
        <v>2.16</v>
      </c>
      <c r="P225" s="59">
        <f t="shared" si="56"/>
        <v>0.216</v>
      </c>
      <c r="Q225" s="58">
        <f t="shared" si="62"/>
        <v>21.815999999999999</v>
      </c>
      <c r="R225" s="62">
        <v>32</v>
      </c>
      <c r="S225" s="64">
        <v>4</v>
      </c>
      <c r="T225" s="180">
        <f>R225*N225</f>
        <v>96</v>
      </c>
      <c r="U225" s="60">
        <f>O225*R225</f>
        <v>69.12</v>
      </c>
      <c r="V225" s="59">
        <f>P225*R225</f>
        <v>6.9119999999999999</v>
      </c>
      <c r="W225" s="60">
        <f>AZ225*V225</f>
        <v>698.11199999999997</v>
      </c>
      <c r="X225" s="60" t="s">
        <v>204</v>
      </c>
      <c r="Y225" s="63">
        <f>R225/S225*N225*C225+140</f>
        <v>2540</v>
      </c>
      <c r="Z225" s="161">
        <v>352</v>
      </c>
      <c r="AA225" s="64">
        <v>11</v>
      </c>
      <c r="AB225" s="60">
        <f t="shared" si="57"/>
        <v>760.32</v>
      </c>
      <c r="AC225" s="59">
        <f t="shared" si="58"/>
        <v>76.031999999999996</v>
      </c>
      <c r="AD225" s="58">
        <f t="shared" si="59"/>
        <v>7679.232</v>
      </c>
      <c r="AE225" s="57" t="s">
        <v>3</v>
      </c>
      <c r="AF225" s="56">
        <v>1</v>
      </c>
      <c r="AG225" s="177" t="s">
        <v>150</v>
      </c>
      <c r="AH225" s="54">
        <f t="shared" si="64"/>
        <v>69.12</v>
      </c>
      <c r="AI225" s="53">
        <f t="shared" si="65"/>
        <v>6.9119999999999999</v>
      </c>
      <c r="AJ225" s="52">
        <f t="shared" si="66"/>
        <v>698.11199999999997</v>
      </c>
      <c r="AK225" s="51" t="s">
        <v>817</v>
      </c>
      <c r="AL225" s="50" t="s">
        <v>816</v>
      </c>
      <c r="AM225" s="49">
        <f t="shared" si="63"/>
        <v>787</v>
      </c>
      <c r="AN225" s="48">
        <f t="shared" si="60"/>
        <v>944.4</v>
      </c>
      <c r="AO225" s="47">
        <f t="shared" si="67"/>
        <v>7870</v>
      </c>
      <c r="AP225" s="46">
        <f t="shared" si="61"/>
        <v>9444</v>
      </c>
      <c r="AZ225" s="71">
        <v>101</v>
      </c>
      <c r="BA225" s="45">
        <v>7870</v>
      </c>
      <c r="BC225" s="464"/>
    </row>
    <row r="226" spans="1:55" ht="15" customHeight="1">
      <c r="A226" s="78" t="s">
        <v>546</v>
      </c>
      <c r="B226" s="77" t="s">
        <v>765</v>
      </c>
      <c r="C226" s="76">
        <v>120</v>
      </c>
      <c r="D226" s="76">
        <v>1000</v>
      </c>
      <c r="E226" s="76">
        <v>600</v>
      </c>
      <c r="F226" s="75" t="str">
        <f t="shared" si="54"/>
        <v>1000x600x120</v>
      </c>
      <c r="G226" s="163" t="s">
        <v>815</v>
      </c>
      <c r="H226" s="73" t="s">
        <v>814</v>
      </c>
      <c r="I226" s="72" t="s">
        <v>2</v>
      </c>
      <c r="J226" s="70" t="s">
        <v>5</v>
      </c>
      <c r="K226" s="69"/>
      <c r="L226" s="69"/>
      <c r="M226" s="68"/>
      <c r="N226" s="67">
        <v>2</v>
      </c>
      <c r="O226" s="60">
        <f t="shared" si="55"/>
        <v>1.2</v>
      </c>
      <c r="P226" s="59">
        <f t="shared" si="56"/>
        <v>0.14399999999999999</v>
      </c>
      <c r="Q226" s="58">
        <f t="shared" si="62"/>
        <v>14.975999999999999</v>
      </c>
      <c r="R226" s="168"/>
      <c r="S226" s="64"/>
      <c r="T226" s="167"/>
      <c r="U226" s="165"/>
      <c r="V226" s="166"/>
      <c r="W226" s="165"/>
      <c r="X226" s="165"/>
      <c r="Y226" s="164"/>
      <c r="Z226" s="62">
        <v>572</v>
      </c>
      <c r="AA226" s="61" t="s">
        <v>4</v>
      </c>
      <c r="AB226" s="60">
        <f t="shared" si="57"/>
        <v>686.4</v>
      </c>
      <c r="AC226" s="59">
        <f t="shared" si="58"/>
        <v>82.367999999999995</v>
      </c>
      <c r="AD226" s="58">
        <f t="shared" si="59"/>
        <v>8566.271999999999</v>
      </c>
      <c r="AE226" s="178" t="s">
        <v>287</v>
      </c>
      <c r="AF226" s="56">
        <v>401</v>
      </c>
      <c r="AG226" s="55" t="s">
        <v>2</v>
      </c>
      <c r="AH226" s="54">
        <f t="shared" si="64"/>
        <v>481.2</v>
      </c>
      <c r="AI226" s="53">
        <f t="shared" si="65"/>
        <v>57.743999999999993</v>
      </c>
      <c r="AJ226" s="52">
        <f t="shared" si="66"/>
        <v>6005.3759999999993</v>
      </c>
      <c r="AK226" s="51" t="s">
        <v>811</v>
      </c>
      <c r="AL226" s="50"/>
      <c r="AM226" s="49">
        <f t="shared" si="63"/>
        <v>926.4</v>
      </c>
      <c r="AN226" s="48">
        <f t="shared" si="60"/>
        <v>1111.68</v>
      </c>
      <c r="AO226" s="47">
        <f t="shared" si="67"/>
        <v>7720</v>
      </c>
      <c r="AP226" s="46">
        <f t="shared" si="61"/>
        <v>9264</v>
      </c>
      <c r="AZ226" s="71">
        <v>104</v>
      </c>
      <c r="BA226" s="45">
        <v>7720</v>
      </c>
      <c r="BC226" s="464"/>
    </row>
    <row r="227" spans="1:55" ht="15" customHeight="1">
      <c r="A227" s="78" t="s">
        <v>546</v>
      </c>
      <c r="B227" s="77" t="s">
        <v>765</v>
      </c>
      <c r="C227" s="79">
        <v>120</v>
      </c>
      <c r="D227" s="79">
        <v>1000</v>
      </c>
      <c r="E227" s="79">
        <v>600</v>
      </c>
      <c r="F227" s="77" t="str">
        <f t="shared" si="54"/>
        <v>1000x600x120</v>
      </c>
      <c r="G227" s="74" t="s">
        <v>813</v>
      </c>
      <c r="H227" s="73" t="s">
        <v>812</v>
      </c>
      <c r="I227" s="72" t="s">
        <v>117</v>
      </c>
      <c r="J227" s="70" t="s">
        <v>5</v>
      </c>
      <c r="K227" s="69"/>
      <c r="L227" s="69"/>
      <c r="M227" s="68"/>
      <c r="N227" s="67">
        <v>2</v>
      </c>
      <c r="O227" s="60">
        <f t="shared" si="55"/>
        <v>1.2</v>
      </c>
      <c r="P227" s="59">
        <f t="shared" si="56"/>
        <v>0.14399999999999999</v>
      </c>
      <c r="Q227" s="58">
        <f t="shared" si="62"/>
        <v>14.975999999999999</v>
      </c>
      <c r="R227" s="62">
        <v>40</v>
      </c>
      <c r="S227" s="64">
        <v>4</v>
      </c>
      <c r="T227" s="180">
        <f>R227*N227</f>
        <v>80</v>
      </c>
      <c r="U227" s="60">
        <f>O227*R227</f>
        <v>48</v>
      </c>
      <c r="V227" s="59">
        <f>P227*R227</f>
        <v>5.76</v>
      </c>
      <c r="W227" s="60">
        <f>AZ227*V227</f>
        <v>599.04</v>
      </c>
      <c r="X227" s="60" t="s">
        <v>280</v>
      </c>
      <c r="Y227" s="185">
        <f>R227/S227*N227*C227+140</f>
        <v>2540</v>
      </c>
      <c r="Z227" s="161">
        <v>520</v>
      </c>
      <c r="AA227" s="64">
        <v>13</v>
      </c>
      <c r="AB227" s="60">
        <f t="shared" si="57"/>
        <v>624</v>
      </c>
      <c r="AC227" s="59">
        <f t="shared" si="58"/>
        <v>74.88</v>
      </c>
      <c r="AD227" s="58">
        <f t="shared" si="59"/>
        <v>7787.5199999999995</v>
      </c>
      <c r="AE227" s="178" t="s">
        <v>287</v>
      </c>
      <c r="AF227" s="56">
        <v>11</v>
      </c>
      <c r="AG227" s="177" t="s">
        <v>150</v>
      </c>
      <c r="AH227" s="54">
        <f t="shared" si="64"/>
        <v>528</v>
      </c>
      <c r="AI227" s="53">
        <f t="shared" si="65"/>
        <v>63.36</v>
      </c>
      <c r="AJ227" s="52">
        <f t="shared" si="66"/>
        <v>6589.44</v>
      </c>
      <c r="AK227" s="51" t="s">
        <v>811</v>
      </c>
      <c r="AL227" s="50" t="s">
        <v>810</v>
      </c>
      <c r="AM227" s="49">
        <f t="shared" si="63"/>
        <v>938.4</v>
      </c>
      <c r="AN227" s="48">
        <f t="shared" si="60"/>
        <v>1126.08</v>
      </c>
      <c r="AO227" s="47">
        <f t="shared" si="67"/>
        <v>7820</v>
      </c>
      <c r="AP227" s="46">
        <f t="shared" si="61"/>
        <v>9384</v>
      </c>
      <c r="AZ227" s="71">
        <v>104</v>
      </c>
      <c r="BA227" s="45">
        <v>7820</v>
      </c>
      <c r="BC227" s="464"/>
    </row>
    <row r="228" spans="1:55" ht="15" customHeight="1">
      <c r="A228" s="78" t="s">
        <v>546</v>
      </c>
      <c r="B228" s="77" t="s">
        <v>765</v>
      </c>
      <c r="C228" s="79">
        <v>120</v>
      </c>
      <c r="D228" s="76">
        <v>1200</v>
      </c>
      <c r="E228" s="76">
        <v>600</v>
      </c>
      <c r="F228" s="75" t="str">
        <f t="shared" si="54"/>
        <v>1200x600x120</v>
      </c>
      <c r="G228" s="163" t="s">
        <v>809</v>
      </c>
      <c r="H228" s="73" t="s">
        <v>2007</v>
      </c>
      <c r="I228" s="72" t="s">
        <v>2</v>
      </c>
      <c r="J228" s="70"/>
      <c r="K228" s="69" t="s">
        <v>5</v>
      </c>
      <c r="L228" s="69" t="s">
        <v>5</v>
      </c>
      <c r="M228" s="68"/>
      <c r="N228" s="67">
        <v>2</v>
      </c>
      <c r="O228" s="60">
        <f t="shared" si="55"/>
        <v>1.44</v>
      </c>
      <c r="P228" s="59">
        <f t="shared" si="56"/>
        <v>0.17279999999999998</v>
      </c>
      <c r="Q228" s="58">
        <f t="shared" si="62"/>
        <v>17.107199999999999</v>
      </c>
      <c r="R228" s="168"/>
      <c r="S228" s="64"/>
      <c r="T228" s="167"/>
      <c r="U228" s="165"/>
      <c r="V228" s="166"/>
      <c r="W228" s="165"/>
      <c r="X228" s="165"/>
      <c r="Y228" s="164"/>
      <c r="Z228" s="62">
        <v>484</v>
      </c>
      <c r="AA228" s="61" t="s">
        <v>4</v>
      </c>
      <c r="AB228" s="60">
        <f t="shared" si="57"/>
        <v>696.95999999999992</v>
      </c>
      <c r="AC228" s="59">
        <f t="shared" si="58"/>
        <v>83.635199999999998</v>
      </c>
      <c r="AD228" s="58">
        <f t="shared" si="59"/>
        <v>8279.8847999999998</v>
      </c>
      <c r="AE228" s="178" t="s">
        <v>287</v>
      </c>
      <c r="AF228" s="56">
        <v>351</v>
      </c>
      <c r="AG228" s="55" t="s">
        <v>2</v>
      </c>
      <c r="AH228" s="54">
        <f t="shared" si="64"/>
        <v>505.44</v>
      </c>
      <c r="AI228" s="53">
        <f t="shared" si="65"/>
        <v>60.652799999999992</v>
      </c>
      <c r="AJ228" s="52">
        <f t="shared" si="66"/>
        <v>6004.6271999999999</v>
      </c>
      <c r="AK228" s="51" t="s">
        <v>807</v>
      </c>
      <c r="AL228" s="50"/>
      <c r="AM228" s="49">
        <f t="shared" si="63"/>
        <v>926.4</v>
      </c>
      <c r="AN228" s="48">
        <f t="shared" si="60"/>
        <v>1111.68</v>
      </c>
      <c r="AO228" s="47">
        <f t="shared" si="67"/>
        <v>7720</v>
      </c>
      <c r="AP228" s="46">
        <f t="shared" si="61"/>
        <v>9264</v>
      </c>
      <c r="AZ228" s="71">
        <v>99</v>
      </c>
      <c r="BA228" s="45">
        <v>7720</v>
      </c>
      <c r="BC228" s="464"/>
    </row>
    <row r="229" spans="1:55" ht="15" customHeight="1">
      <c r="A229" s="78" t="s">
        <v>546</v>
      </c>
      <c r="B229" s="77" t="s">
        <v>765</v>
      </c>
      <c r="C229" s="79">
        <v>120</v>
      </c>
      <c r="D229" s="79">
        <v>1200</v>
      </c>
      <c r="E229" s="79">
        <v>600</v>
      </c>
      <c r="F229" s="77" t="str">
        <f t="shared" si="54"/>
        <v>1200x600x120</v>
      </c>
      <c r="G229" s="163" t="s">
        <v>808</v>
      </c>
      <c r="H229" s="73" t="s">
        <v>2008</v>
      </c>
      <c r="I229" s="72" t="s">
        <v>117</v>
      </c>
      <c r="J229" s="70"/>
      <c r="K229" s="69" t="s">
        <v>5</v>
      </c>
      <c r="L229" s="69" t="s">
        <v>5</v>
      </c>
      <c r="M229" s="68"/>
      <c r="N229" s="67">
        <v>2</v>
      </c>
      <c r="O229" s="60">
        <f t="shared" si="55"/>
        <v>1.44</v>
      </c>
      <c r="P229" s="59">
        <f t="shared" si="56"/>
        <v>0.17279999999999998</v>
      </c>
      <c r="Q229" s="58">
        <f t="shared" si="62"/>
        <v>17.107199999999999</v>
      </c>
      <c r="R229" s="62">
        <v>40</v>
      </c>
      <c r="S229" s="64">
        <v>4</v>
      </c>
      <c r="T229" s="180">
        <f>R229*N229</f>
        <v>80</v>
      </c>
      <c r="U229" s="60">
        <f>O229*R229</f>
        <v>57.599999999999994</v>
      </c>
      <c r="V229" s="59">
        <f>P229*R229</f>
        <v>6.911999999999999</v>
      </c>
      <c r="W229" s="60">
        <f>AZ229*V229</f>
        <v>684.2879999999999</v>
      </c>
      <c r="X229" s="60" t="s">
        <v>204</v>
      </c>
      <c r="Y229" s="63">
        <f>R229/S229*N229*C229+140</f>
        <v>2540</v>
      </c>
      <c r="Z229" s="161">
        <v>440</v>
      </c>
      <c r="AA229" s="64">
        <v>11</v>
      </c>
      <c r="AB229" s="60">
        <f t="shared" si="57"/>
        <v>633.59999999999991</v>
      </c>
      <c r="AC229" s="59">
        <f t="shared" si="58"/>
        <v>76.031999999999982</v>
      </c>
      <c r="AD229" s="58">
        <f t="shared" si="59"/>
        <v>7527.1679999999988</v>
      </c>
      <c r="AE229" s="178" t="s">
        <v>287</v>
      </c>
      <c r="AF229" s="56">
        <v>9</v>
      </c>
      <c r="AG229" s="177" t="s">
        <v>150</v>
      </c>
      <c r="AH229" s="54">
        <f t="shared" si="64"/>
        <v>518.4</v>
      </c>
      <c r="AI229" s="53">
        <f t="shared" si="65"/>
        <v>62.207999999999991</v>
      </c>
      <c r="AJ229" s="52">
        <f t="shared" si="66"/>
        <v>6158.5919999999987</v>
      </c>
      <c r="AK229" s="51" t="s">
        <v>807</v>
      </c>
      <c r="AL229" s="50" t="s">
        <v>806</v>
      </c>
      <c r="AM229" s="49">
        <f t="shared" si="63"/>
        <v>938.4</v>
      </c>
      <c r="AN229" s="48">
        <f t="shared" si="60"/>
        <v>1126.08</v>
      </c>
      <c r="AO229" s="47">
        <f t="shared" si="67"/>
        <v>7820</v>
      </c>
      <c r="AP229" s="46">
        <f t="shared" si="61"/>
        <v>9384</v>
      </c>
      <c r="AZ229" s="71">
        <v>99</v>
      </c>
      <c r="BA229" s="45">
        <v>7820</v>
      </c>
      <c r="BC229" s="464"/>
    </row>
    <row r="230" spans="1:55" ht="15" customHeight="1">
      <c r="A230" s="78" t="s">
        <v>546</v>
      </c>
      <c r="B230" s="77" t="s">
        <v>765</v>
      </c>
      <c r="C230" s="76">
        <v>130</v>
      </c>
      <c r="D230" s="76">
        <v>1000</v>
      </c>
      <c r="E230" s="76">
        <v>600</v>
      </c>
      <c r="F230" s="75" t="str">
        <f t="shared" si="54"/>
        <v>1000x600x130</v>
      </c>
      <c r="G230" s="163" t="s">
        <v>805</v>
      </c>
      <c r="H230" s="73" t="s">
        <v>804</v>
      </c>
      <c r="I230" s="72" t="s">
        <v>2</v>
      </c>
      <c r="J230" s="70" t="s">
        <v>5</v>
      </c>
      <c r="K230" s="69"/>
      <c r="L230" s="69"/>
      <c r="M230" s="68"/>
      <c r="N230" s="67">
        <v>2</v>
      </c>
      <c r="O230" s="60">
        <f t="shared" si="55"/>
        <v>1.2</v>
      </c>
      <c r="P230" s="59">
        <f t="shared" si="56"/>
        <v>0.156</v>
      </c>
      <c r="Q230" s="58">
        <f t="shared" si="62"/>
        <v>16.068000000000001</v>
      </c>
      <c r="R230" s="168"/>
      <c r="S230" s="64"/>
      <c r="T230" s="167"/>
      <c r="U230" s="165"/>
      <c r="V230" s="166"/>
      <c r="W230" s="165"/>
      <c r="X230" s="165"/>
      <c r="Y230" s="164"/>
      <c r="Z230" s="62">
        <v>520</v>
      </c>
      <c r="AA230" s="61" t="s">
        <v>4</v>
      </c>
      <c r="AB230" s="60">
        <f t="shared" si="57"/>
        <v>624</v>
      </c>
      <c r="AC230" s="59">
        <f t="shared" si="58"/>
        <v>81.12</v>
      </c>
      <c r="AD230" s="58">
        <f t="shared" si="59"/>
        <v>8355.36</v>
      </c>
      <c r="AE230" s="160" t="s">
        <v>143</v>
      </c>
      <c r="AF230" s="56">
        <v>561</v>
      </c>
      <c r="AG230" s="55" t="s">
        <v>2</v>
      </c>
      <c r="AH230" s="54">
        <f t="shared" si="64"/>
        <v>673.19999999999993</v>
      </c>
      <c r="AI230" s="53">
        <f t="shared" si="65"/>
        <v>87.516000000000005</v>
      </c>
      <c r="AJ230" s="52">
        <f t="shared" si="66"/>
        <v>9014.148000000001</v>
      </c>
      <c r="AK230" s="51" t="s">
        <v>803</v>
      </c>
      <c r="AL230" s="50"/>
      <c r="AM230" s="49">
        <f t="shared" si="63"/>
        <v>1001</v>
      </c>
      <c r="AN230" s="48">
        <f t="shared" si="60"/>
        <v>1201.2</v>
      </c>
      <c r="AO230" s="47">
        <f t="shared" si="67"/>
        <v>7700</v>
      </c>
      <c r="AP230" s="46">
        <f t="shared" si="61"/>
        <v>9240</v>
      </c>
      <c r="AZ230" s="71">
        <v>103</v>
      </c>
      <c r="BA230" s="45">
        <v>7700</v>
      </c>
      <c r="BC230" s="464"/>
    </row>
    <row r="231" spans="1:55" ht="15" customHeight="1">
      <c r="A231" s="78" t="s">
        <v>546</v>
      </c>
      <c r="B231" s="77" t="s">
        <v>765</v>
      </c>
      <c r="C231" s="79">
        <v>130</v>
      </c>
      <c r="D231" s="76">
        <v>1200</v>
      </c>
      <c r="E231" s="76">
        <v>600</v>
      </c>
      <c r="F231" s="75" t="str">
        <f t="shared" si="54"/>
        <v>1200x600x130</v>
      </c>
      <c r="G231" s="163" t="s">
        <v>802</v>
      </c>
      <c r="H231" s="73" t="s">
        <v>2009</v>
      </c>
      <c r="I231" s="72" t="s">
        <v>2</v>
      </c>
      <c r="J231" s="70"/>
      <c r="K231" s="69" t="s">
        <v>5</v>
      </c>
      <c r="L231" s="69" t="s">
        <v>5</v>
      </c>
      <c r="M231" s="68"/>
      <c r="N231" s="67">
        <v>2</v>
      </c>
      <c r="O231" s="60">
        <f t="shared" si="55"/>
        <v>1.44</v>
      </c>
      <c r="P231" s="59">
        <f t="shared" si="56"/>
        <v>0.18719999999999998</v>
      </c>
      <c r="Q231" s="58">
        <f t="shared" si="62"/>
        <v>18.345599999999997</v>
      </c>
      <c r="R231" s="168"/>
      <c r="S231" s="64"/>
      <c r="T231" s="167"/>
      <c r="U231" s="165"/>
      <c r="V231" s="166"/>
      <c r="W231" s="165"/>
      <c r="X231" s="165"/>
      <c r="Y231" s="164"/>
      <c r="Z231" s="62">
        <v>440</v>
      </c>
      <c r="AA231" s="61" t="s">
        <v>4</v>
      </c>
      <c r="AB231" s="60">
        <f t="shared" si="57"/>
        <v>633.6</v>
      </c>
      <c r="AC231" s="59">
        <f t="shared" si="58"/>
        <v>82.367999999999995</v>
      </c>
      <c r="AD231" s="58">
        <f t="shared" si="59"/>
        <v>8072.0639999999985</v>
      </c>
      <c r="AE231" s="160" t="s">
        <v>143</v>
      </c>
      <c r="AF231" s="56">
        <v>491</v>
      </c>
      <c r="AG231" s="55" t="s">
        <v>2</v>
      </c>
      <c r="AH231" s="54">
        <f t="shared" si="64"/>
        <v>707.04</v>
      </c>
      <c r="AI231" s="53">
        <f t="shared" si="65"/>
        <v>91.915199999999984</v>
      </c>
      <c r="AJ231" s="52">
        <f t="shared" si="66"/>
        <v>9007.6895999999979</v>
      </c>
      <c r="AK231" s="51" t="s">
        <v>801</v>
      </c>
      <c r="AL231" s="50"/>
      <c r="AM231" s="49">
        <f t="shared" si="63"/>
        <v>1001</v>
      </c>
      <c r="AN231" s="48">
        <f t="shared" si="60"/>
        <v>1201.2</v>
      </c>
      <c r="AO231" s="47">
        <f t="shared" si="67"/>
        <v>7700</v>
      </c>
      <c r="AP231" s="46">
        <f t="shared" si="61"/>
        <v>9240</v>
      </c>
      <c r="AZ231" s="71">
        <v>98</v>
      </c>
      <c r="BA231" s="45">
        <v>7700</v>
      </c>
      <c r="BC231" s="464"/>
    </row>
    <row r="232" spans="1:55" ht="15" customHeight="1">
      <c r="A232" s="78" t="s">
        <v>546</v>
      </c>
      <c r="B232" s="77" t="s">
        <v>765</v>
      </c>
      <c r="C232" s="76">
        <v>140</v>
      </c>
      <c r="D232" s="76">
        <v>1000</v>
      </c>
      <c r="E232" s="76">
        <v>600</v>
      </c>
      <c r="F232" s="75" t="str">
        <f t="shared" si="54"/>
        <v>1000x600x140</v>
      </c>
      <c r="G232" s="163" t="s">
        <v>800</v>
      </c>
      <c r="H232" s="73" t="s">
        <v>799</v>
      </c>
      <c r="I232" s="72" t="s">
        <v>2</v>
      </c>
      <c r="J232" s="70" t="s">
        <v>5</v>
      </c>
      <c r="K232" s="69"/>
      <c r="L232" s="69"/>
      <c r="M232" s="68"/>
      <c r="N232" s="67">
        <v>2</v>
      </c>
      <c r="O232" s="60">
        <f t="shared" si="55"/>
        <v>1.2</v>
      </c>
      <c r="P232" s="59">
        <f t="shared" si="56"/>
        <v>0.16800000000000001</v>
      </c>
      <c r="Q232" s="58">
        <f t="shared" si="62"/>
        <v>17.136000000000003</v>
      </c>
      <c r="R232" s="168"/>
      <c r="S232" s="64"/>
      <c r="T232" s="167"/>
      <c r="U232" s="165"/>
      <c r="V232" s="166"/>
      <c r="W232" s="165"/>
      <c r="X232" s="165"/>
      <c r="Y232" s="164"/>
      <c r="Z232" s="62">
        <v>468</v>
      </c>
      <c r="AA232" s="61" t="s">
        <v>4</v>
      </c>
      <c r="AB232" s="60">
        <f t="shared" si="57"/>
        <v>561.6</v>
      </c>
      <c r="AC232" s="59">
        <f t="shared" si="58"/>
        <v>78.624000000000009</v>
      </c>
      <c r="AD232" s="58">
        <f t="shared" si="59"/>
        <v>8019.648000000001</v>
      </c>
      <c r="AE232" s="160" t="s">
        <v>143</v>
      </c>
      <c r="AF232" s="56">
        <v>526</v>
      </c>
      <c r="AG232" s="55" t="s">
        <v>2</v>
      </c>
      <c r="AH232" s="54">
        <f t="shared" si="64"/>
        <v>631.19999999999993</v>
      </c>
      <c r="AI232" s="53">
        <f t="shared" si="65"/>
        <v>88.368000000000009</v>
      </c>
      <c r="AJ232" s="52">
        <f t="shared" si="66"/>
        <v>9013.5360000000019</v>
      </c>
      <c r="AK232" s="51" t="s">
        <v>798</v>
      </c>
      <c r="AL232" s="50"/>
      <c r="AM232" s="49">
        <f t="shared" si="63"/>
        <v>1064</v>
      </c>
      <c r="AN232" s="48">
        <f t="shared" si="60"/>
        <v>1276.8</v>
      </c>
      <c r="AO232" s="47">
        <f t="shared" si="67"/>
        <v>7600</v>
      </c>
      <c r="AP232" s="46">
        <f t="shared" si="61"/>
        <v>9120</v>
      </c>
      <c r="AZ232" s="71">
        <v>102</v>
      </c>
      <c r="BA232" s="45">
        <v>7600</v>
      </c>
      <c r="BC232" s="464"/>
    </row>
    <row r="233" spans="1:55" ht="15" customHeight="1">
      <c r="A233" s="78" t="s">
        <v>546</v>
      </c>
      <c r="B233" s="77" t="s">
        <v>765</v>
      </c>
      <c r="C233" s="79">
        <v>140</v>
      </c>
      <c r="D233" s="76">
        <v>1200</v>
      </c>
      <c r="E233" s="76">
        <v>600</v>
      </c>
      <c r="F233" s="75" t="str">
        <f t="shared" si="54"/>
        <v>1200x600x140</v>
      </c>
      <c r="G233" s="163" t="s">
        <v>797</v>
      </c>
      <c r="H233" s="73" t="s">
        <v>2010</v>
      </c>
      <c r="I233" s="72" t="s">
        <v>2</v>
      </c>
      <c r="J233" s="70"/>
      <c r="K233" s="69" t="s">
        <v>5</v>
      </c>
      <c r="L233" s="69" t="s">
        <v>5</v>
      </c>
      <c r="M233" s="68"/>
      <c r="N233" s="67">
        <v>2</v>
      </c>
      <c r="O233" s="60">
        <f t="shared" si="55"/>
        <v>1.44</v>
      </c>
      <c r="P233" s="59">
        <f t="shared" si="56"/>
        <v>0.2016</v>
      </c>
      <c r="Q233" s="58">
        <f t="shared" si="62"/>
        <v>19.555199999999999</v>
      </c>
      <c r="R233" s="168"/>
      <c r="S233" s="64"/>
      <c r="T233" s="167"/>
      <c r="U233" s="165"/>
      <c r="V233" s="166"/>
      <c r="W233" s="165"/>
      <c r="X233" s="165"/>
      <c r="Y233" s="164"/>
      <c r="Z233" s="62">
        <v>396</v>
      </c>
      <c r="AA233" s="61" t="s">
        <v>4</v>
      </c>
      <c r="AB233" s="60">
        <f t="shared" si="57"/>
        <v>570.24</v>
      </c>
      <c r="AC233" s="59">
        <f t="shared" si="58"/>
        <v>79.833600000000004</v>
      </c>
      <c r="AD233" s="58">
        <f t="shared" si="59"/>
        <v>7743.8591999999999</v>
      </c>
      <c r="AE233" s="160" t="s">
        <v>143</v>
      </c>
      <c r="AF233" s="56">
        <v>461</v>
      </c>
      <c r="AG233" s="55" t="s">
        <v>2</v>
      </c>
      <c r="AH233" s="54">
        <f t="shared" si="64"/>
        <v>663.84</v>
      </c>
      <c r="AI233" s="53">
        <f t="shared" si="65"/>
        <v>92.937600000000003</v>
      </c>
      <c r="AJ233" s="52">
        <f t="shared" si="66"/>
        <v>9014.9472000000005</v>
      </c>
      <c r="AK233" s="51" t="s">
        <v>796</v>
      </c>
      <c r="AL233" s="50"/>
      <c r="AM233" s="49">
        <f t="shared" si="63"/>
        <v>1064</v>
      </c>
      <c r="AN233" s="48">
        <f t="shared" si="60"/>
        <v>1276.8</v>
      </c>
      <c r="AO233" s="47">
        <f t="shared" si="67"/>
        <v>7600</v>
      </c>
      <c r="AP233" s="46">
        <f t="shared" si="61"/>
        <v>9120</v>
      </c>
      <c r="AZ233" s="71">
        <v>97</v>
      </c>
      <c r="BA233" s="45">
        <v>7600</v>
      </c>
      <c r="BC233" s="464"/>
    </row>
    <row r="234" spans="1:55" ht="15" customHeight="1">
      <c r="A234" s="78" t="s">
        <v>546</v>
      </c>
      <c r="B234" s="77" t="s">
        <v>765</v>
      </c>
      <c r="C234" s="76">
        <v>150</v>
      </c>
      <c r="D234" s="76">
        <v>1000</v>
      </c>
      <c r="E234" s="76">
        <v>600</v>
      </c>
      <c r="F234" s="75" t="str">
        <f t="shared" si="54"/>
        <v>1000x600x150</v>
      </c>
      <c r="G234" s="163" t="s">
        <v>795</v>
      </c>
      <c r="H234" s="73" t="s">
        <v>794</v>
      </c>
      <c r="I234" s="72" t="s">
        <v>2</v>
      </c>
      <c r="J234" s="70" t="s">
        <v>5</v>
      </c>
      <c r="K234" s="69"/>
      <c r="L234" s="69"/>
      <c r="M234" s="68"/>
      <c r="N234" s="67">
        <v>2</v>
      </c>
      <c r="O234" s="60">
        <f t="shared" si="55"/>
        <v>1.2</v>
      </c>
      <c r="P234" s="59">
        <f t="shared" si="56"/>
        <v>0.18</v>
      </c>
      <c r="Q234" s="58">
        <f t="shared" si="62"/>
        <v>18.18</v>
      </c>
      <c r="R234" s="168"/>
      <c r="S234" s="64"/>
      <c r="T234" s="167"/>
      <c r="U234" s="165"/>
      <c r="V234" s="166"/>
      <c r="W234" s="165"/>
      <c r="X234" s="165"/>
      <c r="Y234" s="164"/>
      <c r="Z234" s="62">
        <v>416</v>
      </c>
      <c r="AA234" s="61" t="s">
        <v>4</v>
      </c>
      <c r="AB234" s="60">
        <f t="shared" si="57"/>
        <v>499.2</v>
      </c>
      <c r="AC234" s="59">
        <f t="shared" si="58"/>
        <v>74.88</v>
      </c>
      <c r="AD234" s="58">
        <f t="shared" si="59"/>
        <v>7562.88</v>
      </c>
      <c r="AE234" s="57" t="s">
        <v>3</v>
      </c>
      <c r="AF234" s="56">
        <v>1</v>
      </c>
      <c r="AG234" s="55" t="s">
        <v>2</v>
      </c>
      <c r="AH234" s="54">
        <f t="shared" si="64"/>
        <v>1.2</v>
      </c>
      <c r="AI234" s="53">
        <f t="shared" si="65"/>
        <v>0.18</v>
      </c>
      <c r="AJ234" s="52">
        <f t="shared" si="66"/>
        <v>18.18</v>
      </c>
      <c r="AK234" s="51" t="s">
        <v>791</v>
      </c>
      <c r="AL234" s="50"/>
      <c r="AM234" s="49">
        <f t="shared" si="63"/>
        <v>1092</v>
      </c>
      <c r="AN234" s="48">
        <f t="shared" si="60"/>
        <v>1310.4000000000001</v>
      </c>
      <c r="AO234" s="47">
        <f t="shared" si="67"/>
        <v>7280</v>
      </c>
      <c r="AP234" s="46">
        <f t="shared" si="61"/>
        <v>8736</v>
      </c>
      <c r="AZ234" s="71">
        <v>101</v>
      </c>
      <c r="BA234" s="45">
        <v>7280</v>
      </c>
      <c r="BC234" s="464"/>
    </row>
    <row r="235" spans="1:55" ht="15" customHeight="1">
      <c r="A235" s="78" t="s">
        <v>546</v>
      </c>
      <c r="B235" s="77" t="s">
        <v>765</v>
      </c>
      <c r="C235" s="79">
        <v>150</v>
      </c>
      <c r="D235" s="79">
        <v>1000</v>
      </c>
      <c r="E235" s="79">
        <v>600</v>
      </c>
      <c r="F235" s="77" t="str">
        <f t="shared" si="54"/>
        <v>1000x600x150</v>
      </c>
      <c r="G235" s="163" t="s">
        <v>793</v>
      </c>
      <c r="H235" s="73" t="s">
        <v>792</v>
      </c>
      <c r="I235" s="72" t="s">
        <v>117</v>
      </c>
      <c r="J235" s="70" t="s">
        <v>5</v>
      </c>
      <c r="K235" s="69"/>
      <c r="L235" s="69"/>
      <c r="M235" s="68"/>
      <c r="N235" s="67">
        <v>2</v>
      </c>
      <c r="O235" s="60">
        <f t="shared" si="55"/>
        <v>1.2</v>
      </c>
      <c r="P235" s="59">
        <f t="shared" si="56"/>
        <v>0.18</v>
      </c>
      <c r="Q235" s="58">
        <f t="shared" si="62"/>
        <v>18.18</v>
      </c>
      <c r="R235" s="62">
        <v>32</v>
      </c>
      <c r="S235" s="64">
        <v>4</v>
      </c>
      <c r="T235" s="180">
        <f>R235*N235</f>
        <v>64</v>
      </c>
      <c r="U235" s="60">
        <f>O235*R235</f>
        <v>38.4</v>
      </c>
      <c r="V235" s="59">
        <f>P235*R235</f>
        <v>5.76</v>
      </c>
      <c r="W235" s="60">
        <f>AZ235*V235</f>
        <v>581.76</v>
      </c>
      <c r="X235" s="60" t="s">
        <v>280</v>
      </c>
      <c r="Y235" s="185">
        <f>R235/S235*N235*C235+140</f>
        <v>2540</v>
      </c>
      <c r="Z235" s="161">
        <v>416</v>
      </c>
      <c r="AA235" s="64">
        <v>13</v>
      </c>
      <c r="AB235" s="60">
        <f t="shared" si="57"/>
        <v>499.2</v>
      </c>
      <c r="AC235" s="59">
        <f t="shared" si="58"/>
        <v>74.88</v>
      </c>
      <c r="AD235" s="58">
        <f t="shared" si="59"/>
        <v>7562.88</v>
      </c>
      <c r="AE235" s="57" t="s">
        <v>3</v>
      </c>
      <c r="AF235" s="56">
        <v>1</v>
      </c>
      <c r="AG235" s="177" t="s">
        <v>150</v>
      </c>
      <c r="AH235" s="54">
        <f t="shared" si="64"/>
        <v>38.4</v>
      </c>
      <c r="AI235" s="53">
        <f t="shared" si="65"/>
        <v>5.76</v>
      </c>
      <c r="AJ235" s="52">
        <f t="shared" si="66"/>
        <v>581.76</v>
      </c>
      <c r="AK235" s="51" t="s">
        <v>791</v>
      </c>
      <c r="AL235" s="50" t="s">
        <v>790</v>
      </c>
      <c r="AM235" s="49">
        <f t="shared" si="63"/>
        <v>1107</v>
      </c>
      <c r="AN235" s="48">
        <f t="shared" si="60"/>
        <v>1328.4</v>
      </c>
      <c r="AO235" s="47">
        <f t="shared" si="67"/>
        <v>7380</v>
      </c>
      <c r="AP235" s="46">
        <f t="shared" si="61"/>
        <v>8856</v>
      </c>
      <c r="AZ235" s="71">
        <v>101</v>
      </c>
      <c r="BA235" s="45">
        <v>7380</v>
      </c>
      <c r="BC235" s="464"/>
    </row>
    <row r="236" spans="1:55" ht="15" customHeight="1">
      <c r="A236" s="78" t="s">
        <v>546</v>
      </c>
      <c r="B236" s="77" t="s">
        <v>765</v>
      </c>
      <c r="C236" s="79">
        <v>150</v>
      </c>
      <c r="D236" s="76">
        <v>1200</v>
      </c>
      <c r="E236" s="76">
        <v>600</v>
      </c>
      <c r="F236" s="75" t="str">
        <f t="shared" si="54"/>
        <v>1200x600x150</v>
      </c>
      <c r="G236" s="163" t="s">
        <v>789</v>
      </c>
      <c r="H236" s="73" t="s">
        <v>2011</v>
      </c>
      <c r="I236" s="72" t="s">
        <v>2</v>
      </c>
      <c r="J236" s="70"/>
      <c r="K236" s="69" t="s">
        <v>5</v>
      </c>
      <c r="L236" s="69" t="s">
        <v>5</v>
      </c>
      <c r="M236" s="68"/>
      <c r="N236" s="67">
        <v>2</v>
      </c>
      <c r="O236" s="60">
        <f t="shared" si="55"/>
        <v>1.44</v>
      </c>
      <c r="P236" s="59">
        <f t="shared" si="56"/>
        <v>0.216</v>
      </c>
      <c r="Q236" s="58">
        <f t="shared" si="62"/>
        <v>20.736000000000001</v>
      </c>
      <c r="R236" s="168"/>
      <c r="S236" s="64"/>
      <c r="T236" s="167"/>
      <c r="U236" s="165"/>
      <c r="V236" s="166"/>
      <c r="W236" s="165"/>
      <c r="X236" s="165"/>
      <c r="Y236" s="164"/>
      <c r="Z236" s="62">
        <v>352</v>
      </c>
      <c r="AA236" s="61" t="s">
        <v>4</v>
      </c>
      <c r="AB236" s="60">
        <f t="shared" si="57"/>
        <v>506.88</v>
      </c>
      <c r="AC236" s="59">
        <f t="shared" si="58"/>
        <v>76.031999999999996</v>
      </c>
      <c r="AD236" s="58">
        <f t="shared" si="59"/>
        <v>7299.0720000000001</v>
      </c>
      <c r="AE236" s="57" t="s">
        <v>3</v>
      </c>
      <c r="AF236" s="56">
        <v>1</v>
      </c>
      <c r="AG236" s="55" t="s">
        <v>2</v>
      </c>
      <c r="AH236" s="54">
        <f t="shared" si="64"/>
        <v>1.44</v>
      </c>
      <c r="AI236" s="53">
        <f t="shared" si="65"/>
        <v>0.216</v>
      </c>
      <c r="AJ236" s="52">
        <f t="shared" si="66"/>
        <v>20.736000000000001</v>
      </c>
      <c r="AK236" s="51" t="s">
        <v>787</v>
      </c>
      <c r="AL236" s="50"/>
      <c r="AM236" s="49">
        <f t="shared" si="63"/>
        <v>1092</v>
      </c>
      <c r="AN236" s="48">
        <f t="shared" si="60"/>
        <v>1310.4000000000001</v>
      </c>
      <c r="AO236" s="47">
        <f t="shared" si="67"/>
        <v>7280</v>
      </c>
      <c r="AP236" s="46">
        <f t="shared" si="61"/>
        <v>8736</v>
      </c>
      <c r="AZ236" s="71">
        <v>96</v>
      </c>
      <c r="BA236" s="45">
        <v>7280</v>
      </c>
      <c r="BC236" s="464"/>
    </row>
    <row r="237" spans="1:55" ht="15" customHeight="1">
      <c r="A237" s="78" t="s">
        <v>546</v>
      </c>
      <c r="B237" s="77" t="s">
        <v>765</v>
      </c>
      <c r="C237" s="79">
        <v>150</v>
      </c>
      <c r="D237" s="79">
        <v>1200</v>
      </c>
      <c r="E237" s="79">
        <v>600</v>
      </c>
      <c r="F237" s="77" t="str">
        <f t="shared" si="54"/>
        <v>1200x600x150</v>
      </c>
      <c r="G237" s="163" t="s">
        <v>788</v>
      </c>
      <c r="H237" s="73" t="s">
        <v>2012</v>
      </c>
      <c r="I237" s="72" t="s">
        <v>117</v>
      </c>
      <c r="J237" s="70"/>
      <c r="K237" s="69" t="s">
        <v>5</v>
      </c>
      <c r="L237" s="69" t="s">
        <v>5</v>
      </c>
      <c r="M237" s="68"/>
      <c r="N237" s="67">
        <v>2</v>
      </c>
      <c r="O237" s="60">
        <f t="shared" si="55"/>
        <v>1.44</v>
      </c>
      <c r="P237" s="59">
        <f t="shared" si="56"/>
        <v>0.216</v>
      </c>
      <c r="Q237" s="58">
        <f t="shared" si="62"/>
        <v>20.736000000000001</v>
      </c>
      <c r="R237" s="62">
        <v>32</v>
      </c>
      <c r="S237" s="64">
        <v>4</v>
      </c>
      <c r="T237" s="180">
        <f>R237*N237</f>
        <v>64</v>
      </c>
      <c r="U237" s="60">
        <f>O237*R237</f>
        <v>46.08</v>
      </c>
      <c r="V237" s="59">
        <f>P237*R237</f>
        <v>6.9119999999999999</v>
      </c>
      <c r="W237" s="60">
        <f>AZ237*V237</f>
        <v>663.55200000000002</v>
      </c>
      <c r="X237" s="60" t="s">
        <v>204</v>
      </c>
      <c r="Y237" s="63">
        <f>R237/S237*N237*C237+140</f>
        <v>2540</v>
      </c>
      <c r="Z237" s="161">
        <v>352</v>
      </c>
      <c r="AA237" s="64">
        <v>11</v>
      </c>
      <c r="AB237" s="60">
        <f t="shared" si="57"/>
        <v>506.88</v>
      </c>
      <c r="AC237" s="59">
        <f t="shared" si="58"/>
        <v>76.031999999999996</v>
      </c>
      <c r="AD237" s="58">
        <f t="shared" si="59"/>
        <v>7299.0720000000001</v>
      </c>
      <c r="AE237" s="57" t="s">
        <v>3</v>
      </c>
      <c r="AF237" s="56">
        <v>1</v>
      </c>
      <c r="AG237" s="177" t="s">
        <v>150</v>
      </c>
      <c r="AH237" s="54">
        <f t="shared" si="64"/>
        <v>46.08</v>
      </c>
      <c r="AI237" s="53">
        <f t="shared" si="65"/>
        <v>6.9119999999999999</v>
      </c>
      <c r="AJ237" s="52">
        <f t="shared" si="66"/>
        <v>663.55200000000002</v>
      </c>
      <c r="AK237" s="51" t="s">
        <v>787</v>
      </c>
      <c r="AL237" s="50" t="s">
        <v>786</v>
      </c>
      <c r="AM237" s="49">
        <f t="shared" si="63"/>
        <v>1107</v>
      </c>
      <c r="AN237" s="48">
        <f t="shared" si="60"/>
        <v>1328.4</v>
      </c>
      <c r="AO237" s="47">
        <f t="shared" si="67"/>
        <v>7380</v>
      </c>
      <c r="AP237" s="46">
        <f t="shared" si="61"/>
        <v>8856</v>
      </c>
      <c r="AZ237" s="71">
        <v>96</v>
      </c>
      <c r="BA237" s="45">
        <v>7380</v>
      </c>
      <c r="BC237" s="464"/>
    </row>
    <row r="238" spans="1:55" ht="15" customHeight="1">
      <c r="A238" s="78" t="s">
        <v>546</v>
      </c>
      <c r="B238" s="77" t="s">
        <v>765</v>
      </c>
      <c r="C238" s="76">
        <v>160</v>
      </c>
      <c r="D238" s="76">
        <v>1000</v>
      </c>
      <c r="E238" s="76">
        <v>600</v>
      </c>
      <c r="F238" s="75" t="str">
        <f t="shared" si="54"/>
        <v>1000x600x160</v>
      </c>
      <c r="G238" s="163" t="s">
        <v>785</v>
      </c>
      <c r="H238" s="73" t="s">
        <v>784</v>
      </c>
      <c r="I238" s="72" t="s">
        <v>2</v>
      </c>
      <c r="J238" s="70" t="s">
        <v>5</v>
      </c>
      <c r="K238" s="69"/>
      <c r="L238" s="69"/>
      <c r="M238" s="68"/>
      <c r="N238" s="67">
        <v>2</v>
      </c>
      <c r="O238" s="60">
        <f t="shared" si="55"/>
        <v>1.2</v>
      </c>
      <c r="P238" s="59">
        <f t="shared" si="56"/>
        <v>0.192</v>
      </c>
      <c r="Q238" s="58">
        <f t="shared" si="62"/>
        <v>19.391999999999999</v>
      </c>
      <c r="R238" s="168"/>
      <c r="S238" s="64"/>
      <c r="T238" s="167"/>
      <c r="U238" s="165"/>
      <c r="V238" s="166"/>
      <c r="W238" s="165"/>
      <c r="X238" s="165"/>
      <c r="Y238" s="164"/>
      <c r="Z238" s="62">
        <v>416</v>
      </c>
      <c r="AA238" s="61" t="s">
        <v>4</v>
      </c>
      <c r="AB238" s="60">
        <f t="shared" si="57"/>
        <v>499.2</v>
      </c>
      <c r="AC238" s="59">
        <f t="shared" si="58"/>
        <v>79.872</v>
      </c>
      <c r="AD238" s="58">
        <f t="shared" si="59"/>
        <v>8067.0720000000001</v>
      </c>
      <c r="AE238" s="160" t="s">
        <v>143</v>
      </c>
      <c r="AF238" s="56">
        <v>465</v>
      </c>
      <c r="AG238" s="55" t="s">
        <v>2</v>
      </c>
      <c r="AH238" s="54">
        <f t="shared" si="64"/>
        <v>558</v>
      </c>
      <c r="AI238" s="53">
        <f t="shared" si="65"/>
        <v>89.28</v>
      </c>
      <c r="AJ238" s="52">
        <f t="shared" si="66"/>
        <v>9017.2800000000007</v>
      </c>
      <c r="AK238" s="51" t="s">
        <v>783</v>
      </c>
      <c r="AL238" s="50"/>
      <c r="AM238" s="49">
        <f t="shared" si="63"/>
        <v>1184</v>
      </c>
      <c r="AN238" s="48">
        <f t="shared" si="60"/>
        <v>1420.8</v>
      </c>
      <c r="AO238" s="47">
        <f t="shared" si="67"/>
        <v>7400</v>
      </c>
      <c r="AP238" s="46">
        <f t="shared" si="61"/>
        <v>8880</v>
      </c>
      <c r="AZ238" s="71">
        <v>101</v>
      </c>
      <c r="BA238" s="45">
        <v>7400</v>
      </c>
      <c r="BC238" s="464"/>
    </row>
    <row r="239" spans="1:55" ht="15" customHeight="1">
      <c r="A239" s="78" t="s">
        <v>546</v>
      </c>
      <c r="B239" s="77" t="s">
        <v>765</v>
      </c>
      <c r="C239" s="79">
        <v>160</v>
      </c>
      <c r="D239" s="76">
        <v>1200</v>
      </c>
      <c r="E239" s="76">
        <v>600</v>
      </c>
      <c r="F239" s="75" t="str">
        <f t="shared" si="54"/>
        <v>1200x600x160</v>
      </c>
      <c r="G239" s="163" t="s">
        <v>782</v>
      </c>
      <c r="H239" s="73" t="s">
        <v>2013</v>
      </c>
      <c r="I239" s="72" t="s">
        <v>2</v>
      </c>
      <c r="J239" s="70"/>
      <c r="K239" s="69" t="s">
        <v>5</v>
      </c>
      <c r="L239" s="69" t="s">
        <v>5</v>
      </c>
      <c r="M239" s="68"/>
      <c r="N239" s="67">
        <v>2</v>
      </c>
      <c r="O239" s="60">
        <f t="shared" si="55"/>
        <v>1.44</v>
      </c>
      <c r="P239" s="59">
        <f t="shared" si="56"/>
        <v>0.23039999999999997</v>
      </c>
      <c r="Q239" s="58">
        <f t="shared" si="62"/>
        <v>21.887999999999998</v>
      </c>
      <c r="R239" s="168"/>
      <c r="S239" s="64"/>
      <c r="T239" s="167"/>
      <c r="U239" s="165"/>
      <c r="V239" s="166"/>
      <c r="W239" s="165"/>
      <c r="X239" s="165"/>
      <c r="Y239" s="164"/>
      <c r="Z239" s="62">
        <v>352</v>
      </c>
      <c r="AA239" s="61" t="s">
        <v>4</v>
      </c>
      <c r="AB239" s="60">
        <f t="shared" si="57"/>
        <v>506.88</v>
      </c>
      <c r="AC239" s="59">
        <f t="shared" si="58"/>
        <v>81.100799999999992</v>
      </c>
      <c r="AD239" s="58">
        <f t="shared" si="59"/>
        <v>7704.5759999999991</v>
      </c>
      <c r="AE239" s="160" t="s">
        <v>143</v>
      </c>
      <c r="AF239" s="56">
        <v>412</v>
      </c>
      <c r="AG239" s="55" t="s">
        <v>2</v>
      </c>
      <c r="AH239" s="54">
        <f t="shared" si="64"/>
        <v>593.28</v>
      </c>
      <c r="AI239" s="53">
        <f t="shared" si="65"/>
        <v>94.924799999999991</v>
      </c>
      <c r="AJ239" s="52">
        <f t="shared" si="66"/>
        <v>9017.8559999999998</v>
      </c>
      <c r="AK239" s="51" t="s">
        <v>781</v>
      </c>
      <c r="AL239" s="50"/>
      <c r="AM239" s="49">
        <f t="shared" si="63"/>
        <v>1184</v>
      </c>
      <c r="AN239" s="48">
        <f t="shared" si="60"/>
        <v>1420.8</v>
      </c>
      <c r="AO239" s="47">
        <f t="shared" si="67"/>
        <v>7400</v>
      </c>
      <c r="AP239" s="46">
        <f t="shared" si="61"/>
        <v>8880</v>
      </c>
      <c r="AZ239" s="71">
        <v>95</v>
      </c>
      <c r="BA239" s="45">
        <v>7400</v>
      </c>
      <c r="BC239" s="464"/>
    </row>
    <row r="240" spans="1:55" ht="15" customHeight="1">
      <c r="A240" s="78" t="s">
        <v>546</v>
      </c>
      <c r="B240" s="77" t="s">
        <v>765</v>
      </c>
      <c r="C240" s="76">
        <v>170</v>
      </c>
      <c r="D240" s="76">
        <v>1000</v>
      </c>
      <c r="E240" s="76">
        <v>600</v>
      </c>
      <c r="F240" s="75" t="str">
        <f t="shared" si="54"/>
        <v>1000x600x170</v>
      </c>
      <c r="G240" s="163" t="s">
        <v>780</v>
      </c>
      <c r="H240" s="73" t="s">
        <v>779</v>
      </c>
      <c r="I240" s="72" t="s">
        <v>2</v>
      </c>
      <c r="J240" s="70" t="s">
        <v>5</v>
      </c>
      <c r="K240" s="69"/>
      <c r="L240" s="69"/>
      <c r="M240" s="68"/>
      <c r="N240" s="67">
        <v>2</v>
      </c>
      <c r="O240" s="60">
        <f t="shared" si="55"/>
        <v>1.2</v>
      </c>
      <c r="P240" s="59">
        <f t="shared" si="56"/>
        <v>0.20399999999999999</v>
      </c>
      <c r="Q240" s="58">
        <f t="shared" si="62"/>
        <v>20.399999999999999</v>
      </c>
      <c r="R240" s="168"/>
      <c r="S240" s="64"/>
      <c r="T240" s="167"/>
      <c r="U240" s="165"/>
      <c r="V240" s="166"/>
      <c r="W240" s="165"/>
      <c r="X240" s="165"/>
      <c r="Y240" s="164"/>
      <c r="Z240" s="62">
        <v>403</v>
      </c>
      <c r="AA240" s="61" t="s">
        <v>4</v>
      </c>
      <c r="AB240" s="60">
        <f t="shared" si="57"/>
        <v>483.59999999999997</v>
      </c>
      <c r="AC240" s="59">
        <f t="shared" si="58"/>
        <v>82.211999999999989</v>
      </c>
      <c r="AD240" s="58">
        <f t="shared" si="59"/>
        <v>8221.1999999999989</v>
      </c>
      <c r="AE240" s="160" t="s">
        <v>143</v>
      </c>
      <c r="AF240" s="56">
        <v>442</v>
      </c>
      <c r="AG240" s="55" t="s">
        <v>2</v>
      </c>
      <c r="AH240" s="54">
        <f t="shared" si="64"/>
        <v>530.4</v>
      </c>
      <c r="AI240" s="53">
        <f t="shared" si="65"/>
        <v>90.167999999999992</v>
      </c>
      <c r="AJ240" s="52">
        <f t="shared" si="66"/>
        <v>9016.7999999999993</v>
      </c>
      <c r="AK240" s="51" t="s">
        <v>778</v>
      </c>
      <c r="AL240" s="50"/>
      <c r="AM240" s="49">
        <f t="shared" si="63"/>
        <v>1241</v>
      </c>
      <c r="AN240" s="48">
        <f t="shared" si="60"/>
        <v>1489.2</v>
      </c>
      <c r="AO240" s="47">
        <f t="shared" si="67"/>
        <v>7300</v>
      </c>
      <c r="AP240" s="46">
        <f t="shared" si="61"/>
        <v>8760</v>
      </c>
      <c r="AZ240" s="71">
        <v>100</v>
      </c>
      <c r="BA240" s="45">
        <v>7300</v>
      </c>
      <c r="BC240" s="464"/>
    </row>
    <row r="241" spans="1:55" ht="15" customHeight="1">
      <c r="A241" s="78" t="s">
        <v>546</v>
      </c>
      <c r="B241" s="77" t="s">
        <v>765</v>
      </c>
      <c r="C241" s="79">
        <v>170</v>
      </c>
      <c r="D241" s="76">
        <v>1200</v>
      </c>
      <c r="E241" s="76">
        <v>600</v>
      </c>
      <c r="F241" s="75" t="str">
        <f t="shared" si="54"/>
        <v>1200x600x170</v>
      </c>
      <c r="G241" s="163" t="s">
        <v>777</v>
      </c>
      <c r="H241" s="73" t="s">
        <v>2014</v>
      </c>
      <c r="I241" s="72" t="s">
        <v>2</v>
      </c>
      <c r="J241" s="70"/>
      <c r="K241" s="69" t="s">
        <v>5</v>
      </c>
      <c r="L241" s="69" t="s">
        <v>5</v>
      </c>
      <c r="M241" s="68"/>
      <c r="N241" s="67">
        <v>2</v>
      </c>
      <c r="O241" s="60">
        <f t="shared" si="55"/>
        <v>1.44</v>
      </c>
      <c r="P241" s="59">
        <f t="shared" si="56"/>
        <v>0.24479999999999999</v>
      </c>
      <c r="Q241" s="58">
        <f t="shared" si="62"/>
        <v>23.256</v>
      </c>
      <c r="R241" s="168"/>
      <c r="S241" s="64"/>
      <c r="T241" s="167"/>
      <c r="U241" s="165"/>
      <c r="V241" s="166"/>
      <c r="W241" s="165"/>
      <c r="X241" s="165"/>
      <c r="Y241" s="164"/>
      <c r="Z241" s="62">
        <v>308</v>
      </c>
      <c r="AA241" s="61" t="s">
        <v>4</v>
      </c>
      <c r="AB241" s="60">
        <f t="shared" si="57"/>
        <v>443.52</v>
      </c>
      <c r="AC241" s="59">
        <f t="shared" si="58"/>
        <v>75.398399999999995</v>
      </c>
      <c r="AD241" s="58">
        <f t="shared" si="59"/>
        <v>7162.848</v>
      </c>
      <c r="AE241" s="160" t="s">
        <v>143</v>
      </c>
      <c r="AF241" s="56">
        <v>387</v>
      </c>
      <c r="AG241" s="55" t="s">
        <v>2</v>
      </c>
      <c r="AH241" s="54">
        <f t="shared" si="64"/>
        <v>557.28</v>
      </c>
      <c r="AI241" s="53">
        <f t="shared" si="65"/>
        <v>94.7376</v>
      </c>
      <c r="AJ241" s="52">
        <f t="shared" si="66"/>
        <v>9000.0720000000001</v>
      </c>
      <c r="AK241" s="51" t="s">
        <v>776</v>
      </c>
      <c r="AL241" s="50"/>
      <c r="AM241" s="49">
        <f t="shared" si="63"/>
        <v>1241</v>
      </c>
      <c r="AN241" s="48">
        <f t="shared" si="60"/>
        <v>1489.2</v>
      </c>
      <c r="AO241" s="47">
        <f t="shared" si="67"/>
        <v>7300</v>
      </c>
      <c r="AP241" s="46">
        <f t="shared" si="61"/>
        <v>8760</v>
      </c>
      <c r="AZ241" s="71">
        <v>95</v>
      </c>
      <c r="BA241" s="45">
        <v>7300</v>
      </c>
      <c r="BC241" s="464"/>
    </row>
    <row r="242" spans="1:55" ht="15" customHeight="1">
      <c r="A242" s="78" t="s">
        <v>546</v>
      </c>
      <c r="B242" s="77" t="s">
        <v>765</v>
      </c>
      <c r="C242" s="76">
        <v>180</v>
      </c>
      <c r="D242" s="76">
        <v>1000</v>
      </c>
      <c r="E242" s="76">
        <v>600</v>
      </c>
      <c r="F242" s="75" t="str">
        <f t="shared" si="54"/>
        <v>1000x600x180</v>
      </c>
      <c r="G242" s="163" t="s">
        <v>775</v>
      </c>
      <c r="H242" s="73" t="s">
        <v>774</v>
      </c>
      <c r="I242" s="72" t="s">
        <v>2</v>
      </c>
      <c r="J242" s="70" t="s">
        <v>5</v>
      </c>
      <c r="K242" s="69"/>
      <c r="L242" s="69"/>
      <c r="M242" s="68"/>
      <c r="N242" s="67">
        <v>2</v>
      </c>
      <c r="O242" s="60">
        <f t="shared" si="55"/>
        <v>1.2</v>
      </c>
      <c r="P242" s="59">
        <f t="shared" si="56"/>
        <v>0.216</v>
      </c>
      <c r="Q242" s="58">
        <f t="shared" si="62"/>
        <v>21.6</v>
      </c>
      <c r="R242" s="168"/>
      <c r="S242" s="64"/>
      <c r="T242" s="167"/>
      <c r="U242" s="165"/>
      <c r="V242" s="166"/>
      <c r="W242" s="165"/>
      <c r="X242" s="165"/>
      <c r="Y242" s="164"/>
      <c r="Z242" s="62">
        <v>364</v>
      </c>
      <c r="AA242" s="61" t="s">
        <v>4</v>
      </c>
      <c r="AB242" s="60">
        <f t="shared" si="57"/>
        <v>436.8</v>
      </c>
      <c r="AC242" s="59">
        <f t="shared" si="58"/>
        <v>78.623999999999995</v>
      </c>
      <c r="AD242" s="58">
        <f t="shared" si="59"/>
        <v>7862.4000000000005</v>
      </c>
      <c r="AE242" s="160" t="s">
        <v>143</v>
      </c>
      <c r="AF242" s="56">
        <v>417</v>
      </c>
      <c r="AG242" s="55" t="s">
        <v>2</v>
      </c>
      <c r="AH242" s="54">
        <f t="shared" si="64"/>
        <v>500.4</v>
      </c>
      <c r="AI242" s="53">
        <f t="shared" si="65"/>
        <v>90.072000000000003</v>
      </c>
      <c r="AJ242" s="52">
        <f t="shared" si="66"/>
        <v>9007.2000000000007</v>
      </c>
      <c r="AK242" s="51" t="s">
        <v>773</v>
      </c>
      <c r="AL242" s="50"/>
      <c r="AM242" s="49">
        <f t="shared" si="63"/>
        <v>1296</v>
      </c>
      <c r="AN242" s="48">
        <f t="shared" si="60"/>
        <v>1555.2</v>
      </c>
      <c r="AO242" s="47">
        <f t="shared" si="67"/>
        <v>7200</v>
      </c>
      <c r="AP242" s="46">
        <f t="shared" si="61"/>
        <v>8640</v>
      </c>
      <c r="AZ242" s="71">
        <v>100</v>
      </c>
      <c r="BA242" s="45">
        <v>7200</v>
      </c>
      <c r="BC242" s="464"/>
    </row>
    <row r="243" spans="1:55" ht="15" customHeight="1">
      <c r="A243" s="78" t="s">
        <v>546</v>
      </c>
      <c r="B243" s="77" t="s">
        <v>765</v>
      </c>
      <c r="C243" s="79">
        <v>180</v>
      </c>
      <c r="D243" s="76">
        <v>1200</v>
      </c>
      <c r="E243" s="76">
        <v>600</v>
      </c>
      <c r="F243" s="75" t="str">
        <f t="shared" si="54"/>
        <v>1200x600x180</v>
      </c>
      <c r="G243" s="163" t="s">
        <v>772</v>
      </c>
      <c r="H243" s="73" t="s">
        <v>2015</v>
      </c>
      <c r="I243" s="72" t="s">
        <v>2</v>
      </c>
      <c r="J243" s="70"/>
      <c r="K243" s="69" t="s">
        <v>5</v>
      </c>
      <c r="L243" s="69" t="s">
        <v>5</v>
      </c>
      <c r="M243" s="68"/>
      <c r="N243" s="67">
        <v>1</v>
      </c>
      <c r="O243" s="60">
        <f t="shared" si="55"/>
        <v>0.72</v>
      </c>
      <c r="P243" s="59">
        <f t="shared" si="56"/>
        <v>0.12959999999999999</v>
      </c>
      <c r="Q243" s="58">
        <f t="shared" si="62"/>
        <v>12.182399999999999</v>
      </c>
      <c r="R243" s="168"/>
      <c r="S243" s="64"/>
      <c r="T243" s="167"/>
      <c r="U243" s="165"/>
      <c r="V243" s="166"/>
      <c r="W243" s="165"/>
      <c r="X243" s="165"/>
      <c r="Y243" s="164"/>
      <c r="Z243" s="62">
        <v>630</v>
      </c>
      <c r="AA243" s="61" t="s">
        <v>4</v>
      </c>
      <c r="AB243" s="60">
        <f t="shared" si="57"/>
        <v>453.59999999999997</v>
      </c>
      <c r="AC243" s="59">
        <f t="shared" si="58"/>
        <v>81.647999999999996</v>
      </c>
      <c r="AD243" s="58">
        <f t="shared" si="59"/>
        <v>7674.9119999999994</v>
      </c>
      <c r="AE243" s="160" t="s">
        <v>143</v>
      </c>
      <c r="AF243" s="56">
        <v>739</v>
      </c>
      <c r="AG243" s="55" t="s">
        <v>2</v>
      </c>
      <c r="AH243" s="54">
        <f t="shared" si="64"/>
        <v>532.07999999999993</v>
      </c>
      <c r="AI243" s="53">
        <f t="shared" si="65"/>
        <v>95.7744</v>
      </c>
      <c r="AJ243" s="52">
        <f t="shared" si="66"/>
        <v>9002.7935999999991</v>
      </c>
      <c r="AK243" s="51" t="s">
        <v>771</v>
      </c>
      <c r="AL243" s="50"/>
      <c r="AM243" s="49">
        <f t="shared" si="63"/>
        <v>1296</v>
      </c>
      <c r="AN243" s="48">
        <f t="shared" si="60"/>
        <v>1555.2</v>
      </c>
      <c r="AO243" s="47">
        <f t="shared" ref="AO243:AO272" si="68">ROUND(BA243*(1-$AP$11),2)</f>
        <v>7200</v>
      </c>
      <c r="AP243" s="46">
        <f t="shared" si="61"/>
        <v>8640</v>
      </c>
      <c r="AZ243" s="71">
        <v>94</v>
      </c>
      <c r="BA243" s="45">
        <v>7200</v>
      </c>
      <c r="BC243" s="464"/>
    </row>
    <row r="244" spans="1:55" ht="15" customHeight="1">
      <c r="A244" s="78" t="s">
        <v>546</v>
      </c>
      <c r="B244" s="77" t="s">
        <v>765</v>
      </c>
      <c r="C244" s="76">
        <v>200</v>
      </c>
      <c r="D244" s="76">
        <v>1000</v>
      </c>
      <c r="E244" s="76">
        <v>600</v>
      </c>
      <c r="F244" s="75" t="str">
        <f t="shared" si="54"/>
        <v>1000x600x200</v>
      </c>
      <c r="G244" s="163" t="s">
        <v>770</v>
      </c>
      <c r="H244" s="73" t="s">
        <v>769</v>
      </c>
      <c r="I244" s="72" t="s">
        <v>2</v>
      </c>
      <c r="J244" s="70" t="s">
        <v>5</v>
      </c>
      <c r="K244" s="69"/>
      <c r="L244" s="69"/>
      <c r="M244" s="68"/>
      <c r="N244" s="67">
        <v>1</v>
      </c>
      <c r="O244" s="60">
        <f t="shared" si="55"/>
        <v>0.6</v>
      </c>
      <c r="P244" s="59">
        <f t="shared" si="56"/>
        <v>0.12</v>
      </c>
      <c r="Q244" s="58">
        <f t="shared" si="62"/>
        <v>11.879999999999999</v>
      </c>
      <c r="R244" s="168"/>
      <c r="S244" s="64"/>
      <c r="T244" s="167"/>
      <c r="U244" s="165"/>
      <c r="V244" s="166"/>
      <c r="W244" s="165"/>
      <c r="X244" s="165"/>
      <c r="Y244" s="164"/>
      <c r="Z244" s="62">
        <v>676</v>
      </c>
      <c r="AA244" s="61" t="s">
        <v>4</v>
      </c>
      <c r="AB244" s="60">
        <f t="shared" si="57"/>
        <v>405.59999999999997</v>
      </c>
      <c r="AC244" s="59">
        <f t="shared" si="58"/>
        <v>81.11999999999999</v>
      </c>
      <c r="AD244" s="58">
        <f t="shared" si="59"/>
        <v>8030.8799999999992</v>
      </c>
      <c r="AE244" s="160" t="s">
        <v>143</v>
      </c>
      <c r="AF244" s="56">
        <v>758</v>
      </c>
      <c r="AG244" s="55" t="s">
        <v>2</v>
      </c>
      <c r="AH244" s="54">
        <f t="shared" si="64"/>
        <v>454.8</v>
      </c>
      <c r="AI244" s="53">
        <f t="shared" si="65"/>
        <v>90.96</v>
      </c>
      <c r="AJ244" s="52">
        <f t="shared" si="66"/>
        <v>9005.0399999999991</v>
      </c>
      <c r="AK244" s="51" t="s">
        <v>768</v>
      </c>
      <c r="AL244" s="50"/>
      <c r="AM244" s="49">
        <f t="shared" si="63"/>
        <v>1400</v>
      </c>
      <c r="AN244" s="48">
        <f t="shared" si="60"/>
        <v>1680</v>
      </c>
      <c r="AO244" s="47">
        <f t="shared" si="68"/>
        <v>7000</v>
      </c>
      <c r="AP244" s="46">
        <f t="shared" si="61"/>
        <v>8400</v>
      </c>
      <c r="AZ244" s="71">
        <v>99</v>
      </c>
      <c r="BA244" s="45">
        <v>7000</v>
      </c>
      <c r="BC244" s="464"/>
    </row>
    <row r="245" spans="1:55" ht="15" customHeight="1">
      <c r="A245" s="78" t="s">
        <v>546</v>
      </c>
      <c r="B245" s="77" t="s">
        <v>765</v>
      </c>
      <c r="C245" s="79">
        <v>200</v>
      </c>
      <c r="D245" s="76">
        <v>1200</v>
      </c>
      <c r="E245" s="76">
        <v>600</v>
      </c>
      <c r="F245" s="75" t="str">
        <f t="shared" si="54"/>
        <v>1200x600x200</v>
      </c>
      <c r="G245" s="74" t="s">
        <v>767</v>
      </c>
      <c r="H245" s="73" t="s">
        <v>2016</v>
      </c>
      <c r="I245" s="72" t="s">
        <v>2</v>
      </c>
      <c r="J245" s="70"/>
      <c r="K245" s="69" t="s">
        <v>5</v>
      </c>
      <c r="L245" s="69" t="s">
        <v>5</v>
      </c>
      <c r="M245" s="68"/>
      <c r="N245" s="67">
        <v>1</v>
      </c>
      <c r="O245" s="60">
        <f t="shared" si="55"/>
        <v>0.72</v>
      </c>
      <c r="P245" s="59">
        <f t="shared" si="56"/>
        <v>0.14399999999999999</v>
      </c>
      <c r="Q245" s="58">
        <f t="shared" si="62"/>
        <v>13.536</v>
      </c>
      <c r="R245" s="168"/>
      <c r="S245" s="64"/>
      <c r="T245" s="167"/>
      <c r="U245" s="165"/>
      <c r="V245" s="166"/>
      <c r="W245" s="165"/>
      <c r="X245" s="165"/>
      <c r="Y245" s="164"/>
      <c r="Z245" s="62">
        <v>572</v>
      </c>
      <c r="AA245" s="61" t="s">
        <v>4</v>
      </c>
      <c r="AB245" s="60">
        <f t="shared" si="57"/>
        <v>411.84</v>
      </c>
      <c r="AC245" s="59">
        <f t="shared" si="58"/>
        <v>82.367999999999995</v>
      </c>
      <c r="AD245" s="58">
        <f t="shared" si="59"/>
        <v>7742.5919999999996</v>
      </c>
      <c r="AE245" s="160" t="s">
        <v>143</v>
      </c>
      <c r="AF245" s="56">
        <v>665</v>
      </c>
      <c r="AG245" s="55" t="s">
        <v>2</v>
      </c>
      <c r="AH245" s="54">
        <f t="shared" si="64"/>
        <v>478.79999999999995</v>
      </c>
      <c r="AI245" s="53">
        <f t="shared" si="65"/>
        <v>95.759999999999991</v>
      </c>
      <c r="AJ245" s="52">
        <f t="shared" si="66"/>
        <v>9001.44</v>
      </c>
      <c r="AK245" s="51" t="s">
        <v>766</v>
      </c>
      <c r="AL245" s="50"/>
      <c r="AM245" s="49">
        <f t="shared" si="63"/>
        <v>1400</v>
      </c>
      <c r="AN245" s="48">
        <f t="shared" si="60"/>
        <v>1680</v>
      </c>
      <c r="AO245" s="47">
        <f t="shared" si="68"/>
        <v>7000</v>
      </c>
      <c r="AP245" s="46">
        <f t="shared" si="61"/>
        <v>8400</v>
      </c>
      <c r="AZ245" s="71">
        <v>94</v>
      </c>
      <c r="BA245" s="45">
        <v>7000</v>
      </c>
      <c r="BC245" s="464"/>
    </row>
    <row r="246" spans="1:55" ht="15" customHeight="1">
      <c r="A246" s="78" t="s">
        <v>546</v>
      </c>
      <c r="B246" s="75" t="s">
        <v>675</v>
      </c>
      <c r="C246" s="76">
        <v>25</v>
      </c>
      <c r="D246" s="76">
        <v>1000</v>
      </c>
      <c r="E246" s="76">
        <v>600</v>
      </c>
      <c r="F246" s="75" t="str">
        <f t="shared" si="54"/>
        <v>1000x600x25</v>
      </c>
      <c r="G246" s="163" t="s">
        <v>763</v>
      </c>
      <c r="H246" s="73" t="s">
        <v>762</v>
      </c>
      <c r="I246" s="72" t="s">
        <v>2</v>
      </c>
      <c r="J246" s="70" t="s">
        <v>5</v>
      </c>
      <c r="K246" s="69"/>
      <c r="L246" s="69"/>
      <c r="M246" s="68"/>
      <c r="N246" s="67">
        <v>8</v>
      </c>
      <c r="O246" s="60">
        <f t="shared" si="55"/>
        <v>4.8</v>
      </c>
      <c r="P246" s="59">
        <f t="shared" si="56"/>
        <v>0.12</v>
      </c>
      <c r="Q246" s="58">
        <f t="shared" si="62"/>
        <v>15.6</v>
      </c>
      <c r="R246" s="168"/>
      <c r="S246" s="64"/>
      <c r="T246" s="167"/>
      <c r="U246" s="165"/>
      <c r="V246" s="166"/>
      <c r="W246" s="165"/>
      <c r="X246" s="165"/>
      <c r="Y246" s="164"/>
      <c r="Z246" s="62">
        <v>676</v>
      </c>
      <c r="AA246" s="61" t="s">
        <v>4</v>
      </c>
      <c r="AB246" s="60">
        <f t="shared" si="57"/>
        <v>3244.7999999999997</v>
      </c>
      <c r="AC246" s="59">
        <f t="shared" si="58"/>
        <v>81.11999999999999</v>
      </c>
      <c r="AD246" s="58">
        <f t="shared" si="59"/>
        <v>10545.6</v>
      </c>
      <c r="AE246" s="178" t="s">
        <v>287</v>
      </c>
      <c r="AF246" s="56">
        <v>385</v>
      </c>
      <c r="AG246" s="55" t="s">
        <v>2</v>
      </c>
      <c r="AH246" s="54">
        <f t="shared" si="64"/>
        <v>1848</v>
      </c>
      <c r="AI246" s="53">
        <f t="shared" si="65"/>
        <v>46.199999999999996</v>
      </c>
      <c r="AJ246" s="52">
        <f t="shared" si="66"/>
        <v>6006</v>
      </c>
      <c r="AK246" s="51" t="s">
        <v>761</v>
      </c>
      <c r="AL246" s="50"/>
      <c r="AM246" s="49">
        <f t="shared" si="63"/>
        <v>248.5</v>
      </c>
      <c r="AN246" s="48">
        <f t="shared" si="60"/>
        <v>298.2</v>
      </c>
      <c r="AO246" s="47">
        <f t="shared" si="68"/>
        <v>9940</v>
      </c>
      <c r="AP246" s="46">
        <f t="shared" si="61"/>
        <v>11928</v>
      </c>
      <c r="AZ246" s="71">
        <v>130</v>
      </c>
      <c r="BA246" s="45">
        <v>9940</v>
      </c>
      <c r="BC246" s="464"/>
    </row>
    <row r="247" spans="1:55" ht="15" customHeight="1">
      <c r="A247" s="78" t="s">
        <v>546</v>
      </c>
      <c r="B247" s="77" t="s">
        <v>675</v>
      </c>
      <c r="C247" s="76">
        <v>30</v>
      </c>
      <c r="D247" s="79">
        <v>1000</v>
      </c>
      <c r="E247" s="79">
        <v>600</v>
      </c>
      <c r="F247" s="75" t="str">
        <f t="shared" ref="F247:F310" si="69">D247&amp;"x"&amp;E247&amp;"x"&amp;C247</f>
        <v>1000x600x30</v>
      </c>
      <c r="G247" s="163" t="s">
        <v>760</v>
      </c>
      <c r="H247" s="73" t="s">
        <v>759</v>
      </c>
      <c r="I247" s="72" t="s">
        <v>2</v>
      </c>
      <c r="J247" s="70" t="s">
        <v>5</v>
      </c>
      <c r="K247" s="69"/>
      <c r="L247" s="69"/>
      <c r="M247" s="68"/>
      <c r="N247" s="67">
        <v>8</v>
      </c>
      <c r="O247" s="60">
        <f t="shared" ref="O247:O310" si="70">N247*D247*E247/1000000</f>
        <v>4.8</v>
      </c>
      <c r="P247" s="59">
        <f t="shared" ref="P247:P310" si="71">O247*C247/1000</f>
        <v>0.14399999999999999</v>
      </c>
      <c r="Q247" s="58">
        <f t="shared" si="62"/>
        <v>18.72</v>
      </c>
      <c r="R247" s="168"/>
      <c r="S247" s="64"/>
      <c r="T247" s="167"/>
      <c r="U247" s="165"/>
      <c r="V247" s="166"/>
      <c r="W247" s="165"/>
      <c r="X247" s="165"/>
      <c r="Y247" s="164"/>
      <c r="Z247" s="62">
        <v>572</v>
      </c>
      <c r="AA247" s="61" t="s">
        <v>4</v>
      </c>
      <c r="AB247" s="60">
        <f t="shared" ref="AB247:AB310" si="72">IF($AA247="--",$Z247*O247,$AA247*U247)</f>
        <v>2745.6</v>
      </c>
      <c r="AC247" s="59">
        <f t="shared" ref="AC247:AC310" si="73">IF($AA247="--",$Z247*P247,$AA247*V247)</f>
        <v>82.367999999999995</v>
      </c>
      <c r="AD247" s="58">
        <f t="shared" ref="AD247:AD310" si="74">IF($AA247="--",$Z247*Q247,$AA247*W247)</f>
        <v>10707.84</v>
      </c>
      <c r="AE247" s="160" t="s">
        <v>143</v>
      </c>
      <c r="AF247" s="56">
        <v>481</v>
      </c>
      <c r="AG247" s="55" t="s">
        <v>2</v>
      </c>
      <c r="AH247" s="54">
        <f t="shared" si="64"/>
        <v>2308.7999999999997</v>
      </c>
      <c r="AI247" s="53">
        <f t="shared" si="65"/>
        <v>69.263999999999996</v>
      </c>
      <c r="AJ247" s="52">
        <f t="shared" si="66"/>
        <v>9004.32</v>
      </c>
      <c r="AK247" s="51" t="s">
        <v>758</v>
      </c>
      <c r="AL247" s="50"/>
      <c r="AM247" s="49">
        <f t="shared" si="63"/>
        <v>289.2</v>
      </c>
      <c r="AN247" s="48">
        <f t="shared" ref="AN247:AN310" si="75">ROUND(AM247*1.2,2)</f>
        <v>347.04</v>
      </c>
      <c r="AO247" s="47">
        <f t="shared" si="68"/>
        <v>9640</v>
      </c>
      <c r="AP247" s="46">
        <f t="shared" ref="AP247:AP310" si="76">ROUND(AO247*1.2,2)</f>
        <v>11568</v>
      </c>
      <c r="AZ247" s="71">
        <v>130</v>
      </c>
      <c r="BA247" s="45">
        <v>9640</v>
      </c>
      <c r="BC247" s="464"/>
    </row>
    <row r="248" spans="1:55" ht="15" customHeight="1">
      <c r="A248" s="78" t="s">
        <v>546</v>
      </c>
      <c r="B248" s="77" t="s">
        <v>675</v>
      </c>
      <c r="C248" s="79">
        <v>30</v>
      </c>
      <c r="D248" s="79">
        <v>1000</v>
      </c>
      <c r="E248" s="79">
        <v>600</v>
      </c>
      <c r="F248" s="77" t="str">
        <f t="shared" si="69"/>
        <v>1000x600x30</v>
      </c>
      <c r="G248" s="163" t="s">
        <v>757</v>
      </c>
      <c r="H248" s="73" t="s">
        <v>756</v>
      </c>
      <c r="I248" s="72" t="s">
        <v>2</v>
      </c>
      <c r="J248" s="70"/>
      <c r="K248" s="69" t="s">
        <v>5</v>
      </c>
      <c r="L248" s="69"/>
      <c r="M248" s="68"/>
      <c r="N248" s="67">
        <v>8</v>
      </c>
      <c r="O248" s="60">
        <f t="shared" si="70"/>
        <v>4.8</v>
      </c>
      <c r="P248" s="59">
        <f t="shared" si="71"/>
        <v>0.14399999999999999</v>
      </c>
      <c r="Q248" s="58">
        <f t="shared" si="62"/>
        <v>20.16</v>
      </c>
      <c r="R248" s="168"/>
      <c r="S248" s="64"/>
      <c r="T248" s="167"/>
      <c r="U248" s="165"/>
      <c r="V248" s="166"/>
      <c r="W248" s="165"/>
      <c r="X248" s="165"/>
      <c r="Y248" s="164"/>
      <c r="Z248" s="62">
        <v>572</v>
      </c>
      <c r="AA248" s="61" t="s">
        <v>4</v>
      </c>
      <c r="AB248" s="60">
        <f t="shared" si="72"/>
        <v>2745.6</v>
      </c>
      <c r="AC248" s="59">
        <f t="shared" si="73"/>
        <v>82.367999999999995</v>
      </c>
      <c r="AD248" s="58">
        <f t="shared" si="74"/>
        <v>11531.52</v>
      </c>
      <c r="AE248" s="160" t="s">
        <v>143</v>
      </c>
      <c r="AF248" s="56">
        <v>447</v>
      </c>
      <c r="AG248" s="55" t="s">
        <v>2</v>
      </c>
      <c r="AH248" s="54">
        <f t="shared" si="64"/>
        <v>2145.6</v>
      </c>
      <c r="AI248" s="53">
        <f t="shared" si="65"/>
        <v>64.367999999999995</v>
      </c>
      <c r="AJ248" s="52">
        <f t="shared" si="66"/>
        <v>9011.52</v>
      </c>
      <c r="AK248" s="51" t="s">
        <v>755</v>
      </c>
      <c r="AL248" s="50"/>
      <c r="AM248" s="49">
        <f t="shared" si="63"/>
        <v>289.2</v>
      </c>
      <c r="AN248" s="48">
        <f t="shared" si="75"/>
        <v>347.04</v>
      </c>
      <c r="AO248" s="47">
        <f t="shared" si="68"/>
        <v>9640</v>
      </c>
      <c r="AP248" s="46">
        <f t="shared" si="76"/>
        <v>11568</v>
      </c>
      <c r="AZ248" s="71">
        <v>140</v>
      </c>
      <c r="BA248" s="45">
        <v>9640</v>
      </c>
      <c r="BC248" s="464"/>
    </row>
    <row r="249" spans="1:55" ht="15" customHeight="1">
      <c r="A249" s="78" t="s">
        <v>546</v>
      </c>
      <c r="B249" s="77" t="s">
        <v>675</v>
      </c>
      <c r="C249" s="79">
        <v>30</v>
      </c>
      <c r="D249" s="76">
        <v>1200</v>
      </c>
      <c r="E249" s="76">
        <v>600</v>
      </c>
      <c r="F249" s="75" t="str">
        <f t="shared" si="69"/>
        <v>1200x600x30</v>
      </c>
      <c r="G249" s="74" t="s">
        <v>754</v>
      </c>
      <c r="H249" s="73" t="s">
        <v>753</v>
      </c>
      <c r="I249" s="72" t="s">
        <v>2</v>
      </c>
      <c r="J249" s="70"/>
      <c r="K249" s="69" t="s">
        <v>5</v>
      </c>
      <c r="L249" s="69"/>
      <c r="M249" s="68"/>
      <c r="N249" s="67">
        <v>8</v>
      </c>
      <c r="O249" s="60">
        <f t="shared" si="70"/>
        <v>5.76</v>
      </c>
      <c r="P249" s="59">
        <f t="shared" si="71"/>
        <v>0.17279999999999998</v>
      </c>
      <c r="Q249" s="58">
        <f t="shared" si="62"/>
        <v>24.191999999999997</v>
      </c>
      <c r="R249" s="168"/>
      <c r="S249" s="64"/>
      <c r="T249" s="167"/>
      <c r="U249" s="165"/>
      <c r="V249" s="166"/>
      <c r="W249" s="165"/>
      <c r="X249" s="165"/>
      <c r="Y249" s="164"/>
      <c r="Z249" s="62">
        <v>484</v>
      </c>
      <c r="AA249" s="61" t="s">
        <v>4</v>
      </c>
      <c r="AB249" s="60">
        <f t="shared" si="72"/>
        <v>2787.8399999999997</v>
      </c>
      <c r="AC249" s="59">
        <f t="shared" si="73"/>
        <v>83.635199999999998</v>
      </c>
      <c r="AD249" s="58">
        <f t="shared" si="74"/>
        <v>11708.927999999998</v>
      </c>
      <c r="AE249" s="160" t="s">
        <v>143</v>
      </c>
      <c r="AF249" s="56">
        <v>373</v>
      </c>
      <c r="AG249" s="55" t="s">
        <v>2</v>
      </c>
      <c r="AH249" s="54">
        <f t="shared" si="64"/>
        <v>2148.48</v>
      </c>
      <c r="AI249" s="53">
        <f t="shared" si="65"/>
        <v>64.454399999999993</v>
      </c>
      <c r="AJ249" s="52">
        <f t="shared" si="66"/>
        <v>9023.6159999999982</v>
      </c>
      <c r="AK249" s="51" t="s">
        <v>752</v>
      </c>
      <c r="AL249" s="50"/>
      <c r="AM249" s="49">
        <f t="shared" si="63"/>
        <v>289.2</v>
      </c>
      <c r="AN249" s="48">
        <f t="shared" si="75"/>
        <v>347.04</v>
      </c>
      <c r="AO249" s="47">
        <f t="shared" si="68"/>
        <v>9640</v>
      </c>
      <c r="AP249" s="46">
        <f t="shared" si="76"/>
        <v>11568</v>
      </c>
      <c r="AZ249" s="71">
        <v>140</v>
      </c>
      <c r="BA249" s="45">
        <v>9640</v>
      </c>
      <c r="BC249" s="464"/>
    </row>
    <row r="250" spans="1:55" ht="15" customHeight="1">
      <c r="A250" s="78" t="s">
        <v>546</v>
      </c>
      <c r="B250" s="77" t="s">
        <v>675</v>
      </c>
      <c r="C250" s="76">
        <v>40</v>
      </c>
      <c r="D250" s="76">
        <v>1000</v>
      </c>
      <c r="E250" s="76">
        <v>600</v>
      </c>
      <c r="F250" s="75" t="str">
        <f t="shared" si="69"/>
        <v>1000x600x40</v>
      </c>
      <c r="G250" s="74" t="s">
        <v>751</v>
      </c>
      <c r="H250" s="73" t="s">
        <v>750</v>
      </c>
      <c r="I250" s="72" t="s">
        <v>2</v>
      </c>
      <c r="J250" s="70" t="s">
        <v>5</v>
      </c>
      <c r="K250" s="69"/>
      <c r="L250" s="69"/>
      <c r="M250" s="68"/>
      <c r="N250" s="67">
        <v>6</v>
      </c>
      <c r="O250" s="60">
        <f t="shared" si="70"/>
        <v>3.6</v>
      </c>
      <c r="P250" s="59">
        <f t="shared" si="71"/>
        <v>0.14399999999999999</v>
      </c>
      <c r="Q250" s="58">
        <f t="shared" si="62"/>
        <v>18.72</v>
      </c>
      <c r="R250" s="168"/>
      <c r="S250" s="64"/>
      <c r="T250" s="167"/>
      <c r="U250" s="165"/>
      <c r="V250" s="166"/>
      <c r="W250" s="165"/>
      <c r="X250" s="165"/>
      <c r="Y250" s="164"/>
      <c r="Z250" s="62">
        <v>572</v>
      </c>
      <c r="AA250" s="61" t="s">
        <v>4</v>
      </c>
      <c r="AB250" s="60">
        <f t="shared" si="72"/>
        <v>2059.2000000000003</v>
      </c>
      <c r="AC250" s="59">
        <f t="shared" si="73"/>
        <v>82.367999999999995</v>
      </c>
      <c r="AD250" s="58">
        <f t="shared" si="74"/>
        <v>10707.84</v>
      </c>
      <c r="AE250" s="160" t="s">
        <v>143</v>
      </c>
      <c r="AF250" s="56">
        <v>481</v>
      </c>
      <c r="AG250" s="55" t="s">
        <v>2</v>
      </c>
      <c r="AH250" s="54">
        <f t="shared" si="64"/>
        <v>1731.6000000000001</v>
      </c>
      <c r="AI250" s="53">
        <f t="shared" si="65"/>
        <v>69.263999999999996</v>
      </c>
      <c r="AJ250" s="52">
        <f t="shared" si="66"/>
        <v>9004.32</v>
      </c>
      <c r="AK250" s="51" t="s">
        <v>747</v>
      </c>
      <c r="AL250" s="50"/>
      <c r="AM250" s="49">
        <f t="shared" si="63"/>
        <v>385.6</v>
      </c>
      <c r="AN250" s="48">
        <f t="shared" si="75"/>
        <v>462.72</v>
      </c>
      <c r="AO250" s="47">
        <f t="shared" si="68"/>
        <v>9640</v>
      </c>
      <c r="AP250" s="46">
        <f t="shared" si="76"/>
        <v>11568</v>
      </c>
      <c r="AZ250" s="71">
        <v>130</v>
      </c>
      <c r="BA250" s="45">
        <v>9640</v>
      </c>
      <c r="BC250" s="464"/>
    </row>
    <row r="251" spans="1:55" ht="15" customHeight="1">
      <c r="A251" s="78" t="s">
        <v>546</v>
      </c>
      <c r="B251" s="77" t="s">
        <v>675</v>
      </c>
      <c r="C251" s="79">
        <v>40</v>
      </c>
      <c r="D251" s="79">
        <v>1000</v>
      </c>
      <c r="E251" s="79">
        <v>600</v>
      </c>
      <c r="F251" s="77" t="str">
        <f t="shared" si="69"/>
        <v>1000x600x40</v>
      </c>
      <c r="G251" s="163" t="s">
        <v>749</v>
      </c>
      <c r="H251" s="73" t="s">
        <v>748</v>
      </c>
      <c r="I251" s="72" t="s">
        <v>2</v>
      </c>
      <c r="J251" s="70"/>
      <c r="K251" s="69" t="s">
        <v>5</v>
      </c>
      <c r="L251" s="69"/>
      <c r="M251" s="68"/>
      <c r="N251" s="67">
        <v>6</v>
      </c>
      <c r="O251" s="60">
        <f t="shared" si="70"/>
        <v>3.6</v>
      </c>
      <c r="P251" s="59">
        <f t="shared" si="71"/>
        <v>0.14399999999999999</v>
      </c>
      <c r="Q251" s="58">
        <f t="shared" si="62"/>
        <v>20.16</v>
      </c>
      <c r="R251" s="168"/>
      <c r="S251" s="64"/>
      <c r="T251" s="167"/>
      <c r="U251" s="165"/>
      <c r="V251" s="166"/>
      <c r="W251" s="165"/>
      <c r="X251" s="165"/>
      <c r="Y251" s="164"/>
      <c r="Z251" s="62">
        <v>572</v>
      </c>
      <c r="AA251" s="61" t="s">
        <v>4</v>
      </c>
      <c r="AB251" s="60">
        <f t="shared" si="72"/>
        <v>2059.2000000000003</v>
      </c>
      <c r="AC251" s="59">
        <f t="shared" si="73"/>
        <v>82.367999999999995</v>
      </c>
      <c r="AD251" s="58">
        <f t="shared" si="74"/>
        <v>11531.52</v>
      </c>
      <c r="AE251" s="160" t="s">
        <v>143</v>
      </c>
      <c r="AF251" s="56">
        <v>447</v>
      </c>
      <c r="AG251" s="55" t="s">
        <v>2</v>
      </c>
      <c r="AH251" s="54">
        <f t="shared" si="64"/>
        <v>1609.2</v>
      </c>
      <c r="AI251" s="53">
        <f t="shared" si="65"/>
        <v>64.367999999999995</v>
      </c>
      <c r="AJ251" s="52">
        <f t="shared" si="66"/>
        <v>9011.52</v>
      </c>
      <c r="AK251" s="51" t="s">
        <v>747</v>
      </c>
      <c r="AL251" s="50"/>
      <c r="AM251" s="49">
        <f t="shared" si="63"/>
        <v>385.6</v>
      </c>
      <c r="AN251" s="48">
        <f t="shared" si="75"/>
        <v>462.72</v>
      </c>
      <c r="AO251" s="47">
        <f t="shared" si="68"/>
        <v>9640</v>
      </c>
      <c r="AP251" s="46">
        <f t="shared" si="76"/>
        <v>11568</v>
      </c>
      <c r="AZ251" s="71">
        <v>140</v>
      </c>
      <c r="BA251" s="45">
        <v>9640</v>
      </c>
      <c r="BC251" s="464"/>
    </row>
    <row r="252" spans="1:55" ht="15" customHeight="1">
      <c r="A252" s="78" t="s">
        <v>546</v>
      </c>
      <c r="B252" s="77" t="s">
        <v>675</v>
      </c>
      <c r="C252" s="79">
        <v>40</v>
      </c>
      <c r="D252" s="76">
        <v>1200</v>
      </c>
      <c r="E252" s="76">
        <v>600</v>
      </c>
      <c r="F252" s="75" t="str">
        <f t="shared" si="69"/>
        <v>1200x600x40</v>
      </c>
      <c r="G252" s="163" t="s">
        <v>746</v>
      </c>
      <c r="H252" s="73" t="s">
        <v>745</v>
      </c>
      <c r="I252" s="72" t="s">
        <v>2</v>
      </c>
      <c r="J252" s="70"/>
      <c r="K252" s="69" t="s">
        <v>5</v>
      </c>
      <c r="L252" s="69"/>
      <c r="M252" s="68"/>
      <c r="N252" s="67">
        <v>6</v>
      </c>
      <c r="O252" s="60">
        <f t="shared" si="70"/>
        <v>4.32</v>
      </c>
      <c r="P252" s="59">
        <f t="shared" si="71"/>
        <v>0.17280000000000001</v>
      </c>
      <c r="Q252" s="58">
        <f t="shared" si="62"/>
        <v>24.192</v>
      </c>
      <c r="R252" s="168"/>
      <c r="S252" s="64"/>
      <c r="T252" s="167"/>
      <c r="U252" s="165"/>
      <c r="V252" s="166"/>
      <c r="W252" s="165"/>
      <c r="X252" s="165"/>
      <c r="Y252" s="164"/>
      <c r="Z252" s="62">
        <v>484</v>
      </c>
      <c r="AA252" s="61" t="s">
        <v>4</v>
      </c>
      <c r="AB252" s="60">
        <f t="shared" si="72"/>
        <v>2090.88</v>
      </c>
      <c r="AC252" s="59">
        <f t="shared" si="73"/>
        <v>83.635199999999998</v>
      </c>
      <c r="AD252" s="58">
        <f t="shared" si="74"/>
        <v>11708.928</v>
      </c>
      <c r="AE252" s="160" t="s">
        <v>143</v>
      </c>
      <c r="AF252" s="56">
        <v>373</v>
      </c>
      <c r="AG252" s="55" t="s">
        <v>2</v>
      </c>
      <c r="AH252" s="54">
        <f t="shared" si="64"/>
        <v>1611.3600000000001</v>
      </c>
      <c r="AI252" s="53">
        <f t="shared" si="65"/>
        <v>64.454400000000007</v>
      </c>
      <c r="AJ252" s="52">
        <f t="shared" si="66"/>
        <v>9023.616</v>
      </c>
      <c r="AK252" s="51" t="s">
        <v>744</v>
      </c>
      <c r="AL252" s="50"/>
      <c r="AM252" s="49">
        <f t="shared" si="63"/>
        <v>385.6</v>
      </c>
      <c r="AN252" s="48">
        <f t="shared" si="75"/>
        <v>462.72</v>
      </c>
      <c r="AO252" s="47">
        <f t="shared" si="68"/>
        <v>9640</v>
      </c>
      <c r="AP252" s="46">
        <f t="shared" si="76"/>
        <v>11568</v>
      </c>
      <c r="AZ252" s="71">
        <v>140</v>
      </c>
      <c r="BA252" s="45">
        <v>9640</v>
      </c>
      <c r="BC252" s="464"/>
    </row>
    <row r="253" spans="1:55" ht="15" customHeight="1">
      <c r="A253" s="78" t="s">
        <v>546</v>
      </c>
      <c r="B253" s="77" t="s">
        <v>675</v>
      </c>
      <c r="C253" s="76">
        <v>50</v>
      </c>
      <c r="D253" s="76">
        <v>1000</v>
      </c>
      <c r="E253" s="76">
        <v>600</v>
      </c>
      <c r="F253" s="75" t="str">
        <f t="shared" si="69"/>
        <v>1000x600x50</v>
      </c>
      <c r="G253" s="470" t="s">
        <v>742</v>
      </c>
      <c r="H253" s="73" t="s">
        <v>2085</v>
      </c>
      <c r="I253" s="72" t="s">
        <v>2</v>
      </c>
      <c r="J253" s="70" t="s">
        <v>5</v>
      </c>
      <c r="K253" s="69"/>
      <c r="L253" s="69"/>
      <c r="M253" s="68" t="s">
        <v>5</v>
      </c>
      <c r="N253" s="67">
        <v>4</v>
      </c>
      <c r="O253" s="60">
        <f t="shared" si="70"/>
        <v>2.4</v>
      </c>
      <c r="P253" s="59">
        <f t="shared" si="71"/>
        <v>0.12</v>
      </c>
      <c r="Q253" s="58">
        <f t="shared" si="62"/>
        <v>15.6</v>
      </c>
      <c r="R253" s="168"/>
      <c r="S253" s="64"/>
      <c r="T253" s="167"/>
      <c r="U253" s="165"/>
      <c r="V253" s="166"/>
      <c r="W253" s="165"/>
      <c r="X253" s="165"/>
      <c r="Y253" s="164"/>
      <c r="Z253" s="62">
        <v>676</v>
      </c>
      <c r="AA253" s="61" t="s">
        <v>4</v>
      </c>
      <c r="AB253" s="60">
        <f t="shared" si="72"/>
        <v>1622.3999999999999</v>
      </c>
      <c r="AC253" s="59">
        <f t="shared" si="73"/>
        <v>81.11999999999999</v>
      </c>
      <c r="AD253" s="58">
        <f t="shared" si="74"/>
        <v>10545.6</v>
      </c>
      <c r="AE253" s="178" t="s">
        <v>287</v>
      </c>
      <c r="AF253" s="56">
        <v>385</v>
      </c>
      <c r="AG253" s="55" t="s">
        <v>2</v>
      </c>
      <c r="AH253" s="54">
        <f t="shared" si="64"/>
        <v>924</v>
      </c>
      <c r="AI253" s="53">
        <f t="shared" si="65"/>
        <v>46.199999999999996</v>
      </c>
      <c r="AJ253" s="52">
        <f t="shared" si="66"/>
        <v>6006</v>
      </c>
      <c r="AK253" s="51" t="s">
        <v>737</v>
      </c>
      <c r="AL253" s="50"/>
      <c r="AM253" s="49">
        <f t="shared" si="63"/>
        <v>438</v>
      </c>
      <c r="AN253" s="48">
        <f t="shared" si="75"/>
        <v>525.6</v>
      </c>
      <c r="AO253" s="47">
        <f t="shared" si="68"/>
        <v>8760</v>
      </c>
      <c r="AP253" s="46">
        <f t="shared" si="76"/>
        <v>10512</v>
      </c>
      <c r="AZ253" s="71">
        <v>130</v>
      </c>
      <c r="BA253" s="45">
        <v>8760</v>
      </c>
      <c r="BC253" s="464"/>
    </row>
    <row r="254" spans="1:55" ht="15" customHeight="1">
      <c r="A254" s="78" t="s">
        <v>546</v>
      </c>
      <c r="B254" s="77" t="s">
        <v>675</v>
      </c>
      <c r="C254" s="79">
        <v>50</v>
      </c>
      <c r="D254" s="79">
        <v>1000</v>
      </c>
      <c r="E254" s="79">
        <v>600</v>
      </c>
      <c r="F254" s="77" t="str">
        <f t="shared" si="69"/>
        <v>1000x600x50</v>
      </c>
      <c r="G254" s="470" t="s">
        <v>743</v>
      </c>
      <c r="H254" s="73" t="s">
        <v>2086</v>
      </c>
      <c r="I254" s="72" t="s">
        <v>2</v>
      </c>
      <c r="J254" s="70"/>
      <c r="K254" s="69" t="s">
        <v>5</v>
      </c>
      <c r="L254" s="69" t="s">
        <v>5</v>
      </c>
      <c r="M254" s="68"/>
      <c r="N254" s="67">
        <v>4</v>
      </c>
      <c r="O254" s="60">
        <f t="shared" si="70"/>
        <v>2.4</v>
      </c>
      <c r="P254" s="59">
        <f t="shared" si="71"/>
        <v>0.12</v>
      </c>
      <c r="Q254" s="58">
        <f t="shared" si="62"/>
        <v>15.6</v>
      </c>
      <c r="R254" s="168"/>
      <c r="S254" s="64"/>
      <c r="T254" s="167"/>
      <c r="U254" s="165"/>
      <c r="V254" s="166"/>
      <c r="W254" s="165"/>
      <c r="X254" s="165"/>
      <c r="Y254" s="164"/>
      <c r="Z254" s="62">
        <v>676</v>
      </c>
      <c r="AA254" s="61" t="s">
        <v>4</v>
      </c>
      <c r="AB254" s="60">
        <f t="shared" si="72"/>
        <v>1622.3999999999999</v>
      </c>
      <c r="AC254" s="59">
        <f t="shared" si="73"/>
        <v>81.11999999999999</v>
      </c>
      <c r="AD254" s="58">
        <f t="shared" si="74"/>
        <v>10545.6</v>
      </c>
      <c r="AE254" s="178" t="s">
        <v>287</v>
      </c>
      <c r="AF254" s="56">
        <v>385</v>
      </c>
      <c r="AG254" s="55" t="s">
        <v>2</v>
      </c>
      <c r="AH254" s="54">
        <f t="shared" si="64"/>
        <v>924</v>
      </c>
      <c r="AI254" s="53">
        <f t="shared" si="65"/>
        <v>46.199999999999996</v>
      </c>
      <c r="AJ254" s="52">
        <f t="shared" si="66"/>
        <v>6006</v>
      </c>
      <c r="AK254" s="51" t="s">
        <v>737</v>
      </c>
      <c r="AL254" s="50"/>
      <c r="AM254" s="49">
        <f t="shared" si="63"/>
        <v>438</v>
      </c>
      <c r="AN254" s="48">
        <f t="shared" si="75"/>
        <v>525.6</v>
      </c>
      <c r="AO254" s="47">
        <f t="shared" si="68"/>
        <v>8760</v>
      </c>
      <c r="AP254" s="46">
        <f t="shared" si="76"/>
        <v>10512</v>
      </c>
      <c r="AZ254" s="71">
        <v>130</v>
      </c>
      <c r="BA254" s="45">
        <v>8760</v>
      </c>
      <c r="BC254" s="464"/>
    </row>
    <row r="255" spans="1:55" ht="15" customHeight="1">
      <c r="A255" s="78" t="s">
        <v>546</v>
      </c>
      <c r="B255" s="77" t="s">
        <v>675</v>
      </c>
      <c r="C255" s="79">
        <v>50</v>
      </c>
      <c r="D255" s="79">
        <v>1000</v>
      </c>
      <c r="E255" s="79">
        <v>600</v>
      </c>
      <c r="F255" s="77" t="str">
        <f t="shared" si="69"/>
        <v>1000x600x50</v>
      </c>
      <c r="G255" s="470" t="s">
        <v>2063</v>
      </c>
      <c r="H255" s="73" t="s">
        <v>741</v>
      </c>
      <c r="I255" s="72" t="s">
        <v>117</v>
      </c>
      <c r="J255" s="70" t="s">
        <v>5</v>
      </c>
      <c r="K255" s="69"/>
      <c r="L255" s="69"/>
      <c r="M255" s="68"/>
      <c r="N255" s="67">
        <v>4</v>
      </c>
      <c r="O255" s="60">
        <f t="shared" si="70"/>
        <v>2.4</v>
      </c>
      <c r="P255" s="59">
        <f t="shared" si="71"/>
        <v>0.12</v>
      </c>
      <c r="Q255" s="58">
        <f t="shared" si="62"/>
        <v>15.6</v>
      </c>
      <c r="R255" s="62">
        <v>24</v>
      </c>
      <c r="S255" s="64">
        <v>2</v>
      </c>
      <c r="T255" s="180">
        <f>R255*N255</f>
        <v>96</v>
      </c>
      <c r="U255" s="60">
        <f>O255*R255</f>
        <v>57.599999999999994</v>
      </c>
      <c r="V255" s="59">
        <f>P255*R255</f>
        <v>2.88</v>
      </c>
      <c r="W255" s="60">
        <f>AZ255*V255</f>
        <v>374.4</v>
      </c>
      <c r="X255" s="60" t="s">
        <v>560</v>
      </c>
      <c r="Y255" s="179">
        <f>R255/S255*N255*C255+140</f>
        <v>2540</v>
      </c>
      <c r="Z255" s="161">
        <v>624</v>
      </c>
      <c r="AA255" s="64">
        <v>26</v>
      </c>
      <c r="AB255" s="60">
        <f t="shared" si="72"/>
        <v>1497.6</v>
      </c>
      <c r="AC255" s="59">
        <f t="shared" si="73"/>
        <v>74.88</v>
      </c>
      <c r="AD255" s="58">
        <f t="shared" si="74"/>
        <v>9734.4</v>
      </c>
      <c r="AE255" s="178" t="s">
        <v>287</v>
      </c>
      <c r="AF255" s="56">
        <v>17</v>
      </c>
      <c r="AG255" s="177" t="s">
        <v>150</v>
      </c>
      <c r="AH255" s="54">
        <f t="shared" si="64"/>
        <v>979.19999999999993</v>
      </c>
      <c r="AI255" s="53">
        <f t="shared" si="65"/>
        <v>48.96</v>
      </c>
      <c r="AJ255" s="52">
        <f t="shared" si="66"/>
        <v>6364.7999999999993</v>
      </c>
      <c r="AK255" s="51" t="s">
        <v>737</v>
      </c>
      <c r="AL255" s="50" t="s">
        <v>740</v>
      </c>
      <c r="AM255" s="49">
        <f t="shared" si="63"/>
        <v>443</v>
      </c>
      <c r="AN255" s="48">
        <f t="shared" si="75"/>
        <v>531.6</v>
      </c>
      <c r="AO255" s="47">
        <f t="shared" si="68"/>
        <v>8860</v>
      </c>
      <c r="AP255" s="46">
        <f t="shared" si="76"/>
        <v>10632</v>
      </c>
      <c r="AZ255" s="71">
        <v>130</v>
      </c>
      <c r="BA255" s="45">
        <v>8860</v>
      </c>
      <c r="BC255" s="464"/>
    </row>
    <row r="256" spans="1:55" ht="15" customHeight="1">
      <c r="A256" s="78" t="s">
        <v>546</v>
      </c>
      <c r="B256" s="77" t="s">
        <v>675</v>
      </c>
      <c r="C256" s="79">
        <v>50</v>
      </c>
      <c r="D256" s="79">
        <v>1000</v>
      </c>
      <c r="E256" s="79">
        <v>600</v>
      </c>
      <c r="F256" s="77" t="str">
        <f t="shared" si="69"/>
        <v>1000x600x50</v>
      </c>
      <c r="G256" s="74" t="s">
        <v>739</v>
      </c>
      <c r="H256" s="73" t="s">
        <v>738</v>
      </c>
      <c r="I256" s="72" t="s">
        <v>117</v>
      </c>
      <c r="J256" s="70"/>
      <c r="K256" s="69" t="s">
        <v>5</v>
      </c>
      <c r="L256" s="69" t="s">
        <v>5</v>
      </c>
      <c r="M256" s="68"/>
      <c r="N256" s="67">
        <v>4</v>
      </c>
      <c r="O256" s="60">
        <f t="shared" si="70"/>
        <v>2.4</v>
      </c>
      <c r="P256" s="59">
        <f t="shared" si="71"/>
        <v>0.12</v>
      </c>
      <c r="Q256" s="58">
        <f t="shared" si="62"/>
        <v>15.6</v>
      </c>
      <c r="R256" s="62">
        <v>48</v>
      </c>
      <c r="S256" s="64">
        <v>4</v>
      </c>
      <c r="T256" s="180">
        <f>R256*N256</f>
        <v>192</v>
      </c>
      <c r="U256" s="60">
        <f>O256*R256</f>
        <v>115.19999999999999</v>
      </c>
      <c r="V256" s="59">
        <f>P256*R256</f>
        <v>5.76</v>
      </c>
      <c r="W256" s="60">
        <f>AZ256*V256</f>
        <v>748.8</v>
      </c>
      <c r="X256" s="60" t="s">
        <v>280</v>
      </c>
      <c r="Y256" s="63">
        <f>R256/S256*N256*C256+140</f>
        <v>2540</v>
      </c>
      <c r="Z256" s="161">
        <v>624</v>
      </c>
      <c r="AA256" s="64">
        <v>13</v>
      </c>
      <c r="AB256" s="60">
        <f t="shared" si="72"/>
        <v>1497.6</v>
      </c>
      <c r="AC256" s="59">
        <f t="shared" si="73"/>
        <v>74.88</v>
      </c>
      <c r="AD256" s="58">
        <f t="shared" si="74"/>
        <v>9734.4</v>
      </c>
      <c r="AE256" s="178" t="s">
        <v>287</v>
      </c>
      <c r="AF256" s="56">
        <v>9</v>
      </c>
      <c r="AG256" s="55" t="s">
        <v>150</v>
      </c>
      <c r="AH256" s="54">
        <f t="shared" si="64"/>
        <v>1036.8</v>
      </c>
      <c r="AI256" s="53">
        <f t="shared" si="65"/>
        <v>51.839999999999996</v>
      </c>
      <c r="AJ256" s="52">
        <f t="shared" si="66"/>
        <v>6739.2</v>
      </c>
      <c r="AK256" s="51" t="s">
        <v>737</v>
      </c>
      <c r="AL256" s="50" t="s">
        <v>736</v>
      </c>
      <c r="AM256" s="49">
        <f t="shared" si="63"/>
        <v>443</v>
      </c>
      <c r="AN256" s="48">
        <f t="shared" si="75"/>
        <v>531.6</v>
      </c>
      <c r="AO256" s="47">
        <f t="shared" si="68"/>
        <v>8860</v>
      </c>
      <c r="AP256" s="46">
        <f t="shared" si="76"/>
        <v>10632</v>
      </c>
      <c r="AZ256" s="71">
        <v>130</v>
      </c>
      <c r="BA256" s="45">
        <v>8860</v>
      </c>
      <c r="BC256" s="464"/>
    </row>
    <row r="257" spans="1:55" ht="15" customHeight="1">
      <c r="A257" s="78" t="s">
        <v>546</v>
      </c>
      <c r="B257" s="77" t="s">
        <v>675</v>
      </c>
      <c r="C257" s="79">
        <v>50</v>
      </c>
      <c r="D257" s="76">
        <v>1200</v>
      </c>
      <c r="E257" s="76">
        <v>600</v>
      </c>
      <c r="F257" s="75" t="str">
        <f t="shared" si="69"/>
        <v>1200x600x50</v>
      </c>
      <c r="G257" s="163" t="s">
        <v>735</v>
      </c>
      <c r="H257" s="73" t="s">
        <v>734</v>
      </c>
      <c r="I257" s="72" t="s">
        <v>2</v>
      </c>
      <c r="J257" s="70"/>
      <c r="K257" s="69" t="s">
        <v>5</v>
      </c>
      <c r="L257" s="69" t="s">
        <v>5</v>
      </c>
      <c r="M257" s="68"/>
      <c r="N257" s="67">
        <v>4</v>
      </c>
      <c r="O257" s="60">
        <f t="shared" si="70"/>
        <v>2.88</v>
      </c>
      <c r="P257" s="59">
        <f t="shared" si="71"/>
        <v>0.14399999999999999</v>
      </c>
      <c r="Q257" s="58">
        <f t="shared" si="62"/>
        <v>18.72</v>
      </c>
      <c r="R257" s="168"/>
      <c r="S257" s="64"/>
      <c r="T257" s="167"/>
      <c r="U257" s="165"/>
      <c r="V257" s="166"/>
      <c r="W257" s="165"/>
      <c r="X257" s="165"/>
      <c r="Y257" s="164"/>
      <c r="Z257" s="62">
        <v>572</v>
      </c>
      <c r="AA257" s="61" t="s">
        <v>4</v>
      </c>
      <c r="AB257" s="60">
        <f t="shared" si="72"/>
        <v>1647.36</v>
      </c>
      <c r="AC257" s="59">
        <f t="shared" si="73"/>
        <v>82.367999999999995</v>
      </c>
      <c r="AD257" s="58">
        <f t="shared" si="74"/>
        <v>10707.84</v>
      </c>
      <c r="AE257" s="178" t="s">
        <v>287</v>
      </c>
      <c r="AF257" s="56">
        <v>321</v>
      </c>
      <c r="AG257" s="55" t="s">
        <v>2</v>
      </c>
      <c r="AH257" s="54">
        <f t="shared" si="64"/>
        <v>924.48</v>
      </c>
      <c r="AI257" s="53">
        <f t="shared" si="65"/>
        <v>46.223999999999997</v>
      </c>
      <c r="AJ257" s="52">
        <f t="shared" si="66"/>
        <v>6009.12</v>
      </c>
      <c r="AK257" s="51" t="s">
        <v>731</v>
      </c>
      <c r="AL257" s="50"/>
      <c r="AM257" s="49">
        <f t="shared" si="63"/>
        <v>438</v>
      </c>
      <c r="AN257" s="48">
        <f t="shared" si="75"/>
        <v>525.6</v>
      </c>
      <c r="AO257" s="47">
        <f t="shared" si="68"/>
        <v>8760</v>
      </c>
      <c r="AP257" s="46">
        <f t="shared" si="76"/>
        <v>10512</v>
      </c>
      <c r="AZ257" s="71">
        <v>130</v>
      </c>
      <c r="BA257" s="45">
        <v>8760</v>
      </c>
      <c r="BC257" s="464"/>
    </row>
    <row r="258" spans="1:55" ht="15" customHeight="1">
      <c r="A258" s="78" t="s">
        <v>546</v>
      </c>
      <c r="B258" s="77" t="s">
        <v>675</v>
      </c>
      <c r="C258" s="79">
        <v>50</v>
      </c>
      <c r="D258" s="79">
        <v>1200</v>
      </c>
      <c r="E258" s="79">
        <v>600</v>
      </c>
      <c r="F258" s="77" t="str">
        <f t="shared" si="69"/>
        <v>1200x600x50</v>
      </c>
      <c r="G258" s="163" t="s">
        <v>733</v>
      </c>
      <c r="H258" s="73" t="s">
        <v>732</v>
      </c>
      <c r="I258" s="72" t="s">
        <v>117</v>
      </c>
      <c r="J258" s="70"/>
      <c r="K258" s="69" t="s">
        <v>5</v>
      </c>
      <c r="L258" s="69" t="s">
        <v>5</v>
      </c>
      <c r="M258" s="68"/>
      <c r="N258" s="67">
        <v>4</v>
      </c>
      <c r="O258" s="60">
        <f t="shared" si="70"/>
        <v>2.88</v>
      </c>
      <c r="P258" s="59">
        <f t="shared" si="71"/>
        <v>0.14399999999999999</v>
      </c>
      <c r="Q258" s="58">
        <f t="shared" si="62"/>
        <v>18.72</v>
      </c>
      <c r="R258" s="62">
        <v>48</v>
      </c>
      <c r="S258" s="64">
        <v>4</v>
      </c>
      <c r="T258" s="180">
        <f>R258*N258</f>
        <v>192</v>
      </c>
      <c r="U258" s="60">
        <f>O258*R258</f>
        <v>138.24</v>
      </c>
      <c r="V258" s="59">
        <f>P258*R258</f>
        <v>6.911999999999999</v>
      </c>
      <c r="W258" s="60">
        <f>AZ258*V258</f>
        <v>898.55999999999983</v>
      </c>
      <c r="X258" s="60" t="s">
        <v>204</v>
      </c>
      <c r="Y258" s="63">
        <f>R258/S258*N258*C258+140</f>
        <v>2540</v>
      </c>
      <c r="Z258" s="161">
        <v>528</v>
      </c>
      <c r="AA258" s="64">
        <v>11</v>
      </c>
      <c r="AB258" s="60">
        <f t="shared" si="72"/>
        <v>1520.64</v>
      </c>
      <c r="AC258" s="59">
        <f t="shared" si="73"/>
        <v>76.031999999999982</v>
      </c>
      <c r="AD258" s="58">
        <f t="shared" si="74"/>
        <v>9884.159999999998</v>
      </c>
      <c r="AE258" s="178" t="s">
        <v>287</v>
      </c>
      <c r="AF258" s="56">
        <v>7</v>
      </c>
      <c r="AG258" s="177" t="s">
        <v>150</v>
      </c>
      <c r="AH258" s="54">
        <f t="shared" si="64"/>
        <v>967.68000000000006</v>
      </c>
      <c r="AI258" s="53">
        <f t="shared" si="65"/>
        <v>48.383999999999993</v>
      </c>
      <c r="AJ258" s="52">
        <f t="shared" si="66"/>
        <v>6289.9199999999992</v>
      </c>
      <c r="AK258" s="51" t="s">
        <v>731</v>
      </c>
      <c r="AL258" s="50" t="s">
        <v>730</v>
      </c>
      <c r="AM258" s="49">
        <f t="shared" si="63"/>
        <v>443</v>
      </c>
      <c r="AN258" s="48">
        <f t="shared" si="75"/>
        <v>531.6</v>
      </c>
      <c r="AO258" s="47">
        <f t="shared" si="68"/>
        <v>8860</v>
      </c>
      <c r="AP258" s="46">
        <f t="shared" si="76"/>
        <v>10632</v>
      </c>
      <c r="AZ258" s="71">
        <v>130</v>
      </c>
      <c r="BA258" s="45">
        <v>8860</v>
      </c>
      <c r="BC258" s="464"/>
    </row>
    <row r="259" spans="1:55" ht="15" customHeight="1">
      <c r="A259" s="78" t="s">
        <v>546</v>
      </c>
      <c r="B259" s="77" t="s">
        <v>675</v>
      </c>
      <c r="C259" s="76">
        <v>80</v>
      </c>
      <c r="D259" s="76">
        <v>1000</v>
      </c>
      <c r="E259" s="76">
        <v>600</v>
      </c>
      <c r="F259" s="75" t="str">
        <f t="shared" si="69"/>
        <v>1000x600x80</v>
      </c>
      <c r="G259" s="163" t="s">
        <v>729</v>
      </c>
      <c r="H259" s="73" t="s">
        <v>728</v>
      </c>
      <c r="I259" s="72" t="s">
        <v>2</v>
      </c>
      <c r="J259" s="70" t="s">
        <v>5</v>
      </c>
      <c r="K259" s="69" t="s">
        <v>5</v>
      </c>
      <c r="L259" s="69" t="s">
        <v>5</v>
      </c>
      <c r="M259" s="68"/>
      <c r="N259" s="67">
        <v>2</v>
      </c>
      <c r="O259" s="60">
        <f t="shared" si="70"/>
        <v>1.2</v>
      </c>
      <c r="P259" s="59">
        <f t="shared" si="71"/>
        <v>9.6000000000000002E-2</v>
      </c>
      <c r="Q259" s="58">
        <f t="shared" si="62"/>
        <v>12.48</v>
      </c>
      <c r="R259" s="168"/>
      <c r="S259" s="64"/>
      <c r="T259" s="167"/>
      <c r="U259" s="165"/>
      <c r="V259" s="166"/>
      <c r="W259" s="165"/>
      <c r="X259" s="165"/>
      <c r="Y259" s="164"/>
      <c r="Z259" s="62">
        <v>858</v>
      </c>
      <c r="AA259" s="61" t="s">
        <v>4</v>
      </c>
      <c r="AB259" s="60">
        <f t="shared" si="72"/>
        <v>1029.5999999999999</v>
      </c>
      <c r="AC259" s="59">
        <f t="shared" si="73"/>
        <v>82.367999999999995</v>
      </c>
      <c r="AD259" s="58">
        <f t="shared" si="74"/>
        <v>10707.84</v>
      </c>
      <c r="AE259" s="160" t="s">
        <v>143</v>
      </c>
      <c r="AF259" s="56">
        <v>722</v>
      </c>
      <c r="AG259" s="55" t="s">
        <v>2</v>
      </c>
      <c r="AH259" s="54">
        <f t="shared" si="64"/>
        <v>866.4</v>
      </c>
      <c r="AI259" s="53">
        <f t="shared" si="65"/>
        <v>69.311999999999998</v>
      </c>
      <c r="AJ259" s="52">
        <f t="shared" si="66"/>
        <v>9010.56</v>
      </c>
      <c r="AK259" s="51" t="s">
        <v>727</v>
      </c>
      <c r="AL259" s="50"/>
      <c r="AM259" s="49">
        <f t="shared" si="63"/>
        <v>707.2</v>
      </c>
      <c r="AN259" s="48">
        <f t="shared" si="75"/>
        <v>848.64</v>
      </c>
      <c r="AO259" s="47">
        <f t="shared" si="68"/>
        <v>8840</v>
      </c>
      <c r="AP259" s="46">
        <f t="shared" si="76"/>
        <v>10608</v>
      </c>
      <c r="AZ259" s="71">
        <v>130</v>
      </c>
      <c r="BA259" s="45">
        <v>8840</v>
      </c>
      <c r="BC259" s="464"/>
    </row>
    <row r="260" spans="1:55" ht="15" customHeight="1">
      <c r="A260" s="78" t="s">
        <v>546</v>
      </c>
      <c r="B260" s="77" t="s">
        <v>675</v>
      </c>
      <c r="C260" s="79">
        <v>80</v>
      </c>
      <c r="D260" s="79">
        <v>1000</v>
      </c>
      <c r="E260" s="79">
        <v>600</v>
      </c>
      <c r="F260" s="77" t="str">
        <f t="shared" si="69"/>
        <v>1000x600x80</v>
      </c>
      <c r="G260" s="163" t="s">
        <v>726</v>
      </c>
      <c r="H260" s="73" t="s">
        <v>725</v>
      </c>
      <c r="I260" s="72" t="s">
        <v>2</v>
      </c>
      <c r="J260" s="70"/>
      <c r="K260" s="69"/>
      <c r="L260" s="69"/>
      <c r="M260" s="68" t="s">
        <v>5</v>
      </c>
      <c r="N260" s="67">
        <v>4</v>
      </c>
      <c r="O260" s="60">
        <f t="shared" si="70"/>
        <v>2.4</v>
      </c>
      <c r="P260" s="59">
        <f t="shared" si="71"/>
        <v>0.192</v>
      </c>
      <c r="Q260" s="58">
        <f t="shared" si="62"/>
        <v>24.96</v>
      </c>
      <c r="R260" s="168"/>
      <c r="S260" s="64"/>
      <c r="T260" s="167"/>
      <c r="U260" s="165"/>
      <c r="V260" s="166"/>
      <c r="W260" s="165"/>
      <c r="X260" s="165"/>
      <c r="Y260" s="164"/>
      <c r="Z260" s="62">
        <v>416</v>
      </c>
      <c r="AA260" s="61" t="s">
        <v>4</v>
      </c>
      <c r="AB260" s="60">
        <f t="shared" si="72"/>
        <v>998.4</v>
      </c>
      <c r="AC260" s="59">
        <f t="shared" si="73"/>
        <v>79.872</v>
      </c>
      <c r="AD260" s="58">
        <f t="shared" si="74"/>
        <v>10383.36</v>
      </c>
      <c r="AE260" s="160" t="s">
        <v>143</v>
      </c>
      <c r="AF260" s="56">
        <v>361</v>
      </c>
      <c r="AG260" s="55" t="s">
        <v>2</v>
      </c>
      <c r="AH260" s="54">
        <f t="shared" si="64"/>
        <v>866.4</v>
      </c>
      <c r="AI260" s="53">
        <f t="shared" si="65"/>
        <v>69.311999999999998</v>
      </c>
      <c r="AJ260" s="52">
        <f t="shared" si="66"/>
        <v>9010.56</v>
      </c>
      <c r="AK260" s="51" t="s">
        <v>724</v>
      </c>
      <c r="AL260" s="50"/>
      <c r="AM260" s="49">
        <f t="shared" si="63"/>
        <v>707.2</v>
      </c>
      <c r="AN260" s="48">
        <f t="shared" si="75"/>
        <v>848.64</v>
      </c>
      <c r="AO260" s="47">
        <f t="shared" si="68"/>
        <v>8840</v>
      </c>
      <c r="AP260" s="46">
        <f t="shared" si="76"/>
        <v>10608</v>
      </c>
      <c r="AZ260" s="71">
        <v>130</v>
      </c>
      <c r="BA260" s="45">
        <v>8840</v>
      </c>
      <c r="BC260" s="464"/>
    </row>
    <row r="261" spans="1:55" ht="15" customHeight="1">
      <c r="A261" s="78" t="s">
        <v>546</v>
      </c>
      <c r="B261" s="77" t="s">
        <v>675</v>
      </c>
      <c r="C261" s="79">
        <v>80</v>
      </c>
      <c r="D261" s="76">
        <v>1200</v>
      </c>
      <c r="E261" s="76">
        <v>600</v>
      </c>
      <c r="F261" s="75" t="str">
        <f t="shared" si="69"/>
        <v>1200x600x80</v>
      </c>
      <c r="G261" s="163" t="s">
        <v>723</v>
      </c>
      <c r="H261" s="73" t="s">
        <v>722</v>
      </c>
      <c r="I261" s="72" t="s">
        <v>2</v>
      </c>
      <c r="J261" s="70"/>
      <c r="K261" s="69" t="s">
        <v>5</v>
      </c>
      <c r="L261" s="69" t="s">
        <v>5</v>
      </c>
      <c r="M261" s="68"/>
      <c r="N261" s="67">
        <v>3</v>
      </c>
      <c r="O261" s="60">
        <f t="shared" si="70"/>
        <v>2.16</v>
      </c>
      <c r="P261" s="59">
        <f t="shared" si="71"/>
        <v>0.17280000000000001</v>
      </c>
      <c r="Q261" s="58">
        <f t="shared" si="62"/>
        <v>22.464000000000002</v>
      </c>
      <c r="R261" s="168"/>
      <c r="S261" s="64"/>
      <c r="T261" s="167"/>
      <c r="U261" s="165"/>
      <c r="V261" s="166"/>
      <c r="W261" s="165"/>
      <c r="X261" s="165"/>
      <c r="Y261" s="164"/>
      <c r="Z261" s="62">
        <v>484</v>
      </c>
      <c r="AA261" s="61" t="s">
        <v>4</v>
      </c>
      <c r="AB261" s="60">
        <f t="shared" si="72"/>
        <v>1045.44</v>
      </c>
      <c r="AC261" s="59">
        <f t="shared" si="73"/>
        <v>83.635199999999998</v>
      </c>
      <c r="AD261" s="58">
        <f t="shared" si="74"/>
        <v>10872.576000000001</v>
      </c>
      <c r="AE261" s="160" t="s">
        <v>143</v>
      </c>
      <c r="AF261" s="56">
        <v>401</v>
      </c>
      <c r="AG261" s="55" t="s">
        <v>2</v>
      </c>
      <c r="AH261" s="54">
        <f t="shared" si="64"/>
        <v>866.16000000000008</v>
      </c>
      <c r="AI261" s="53">
        <f t="shared" si="65"/>
        <v>69.2928</v>
      </c>
      <c r="AJ261" s="52">
        <f t="shared" si="66"/>
        <v>9008.0640000000003</v>
      </c>
      <c r="AK261" s="51" t="s">
        <v>721</v>
      </c>
      <c r="AL261" s="50"/>
      <c r="AM261" s="49">
        <f t="shared" si="63"/>
        <v>707.2</v>
      </c>
      <c r="AN261" s="48">
        <f t="shared" si="75"/>
        <v>848.64</v>
      </c>
      <c r="AO261" s="47">
        <f t="shared" si="68"/>
        <v>8840</v>
      </c>
      <c r="AP261" s="46">
        <f t="shared" si="76"/>
        <v>10608</v>
      </c>
      <c r="AZ261" s="71">
        <v>130</v>
      </c>
      <c r="BA261" s="45">
        <v>8840</v>
      </c>
      <c r="BC261" s="464"/>
    </row>
    <row r="262" spans="1:55" ht="15" customHeight="1">
      <c r="A262" s="78" t="s">
        <v>546</v>
      </c>
      <c r="B262" s="77" t="s">
        <v>675</v>
      </c>
      <c r="C262" s="76">
        <v>100</v>
      </c>
      <c r="D262" s="76">
        <v>1000</v>
      </c>
      <c r="E262" s="76">
        <v>600</v>
      </c>
      <c r="F262" s="75" t="str">
        <f t="shared" si="69"/>
        <v>1000x600x100</v>
      </c>
      <c r="G262" s="163" t="s">
        <v>720</v>
      </c>
      <c r="H262" s="73" t="s">
        <v>719</v>
      </c>
      <c r="I262" s="72" t="s">
        <v>2</v>
      </c>
      <c r="J262" s="70" t="s">
        <v>5</v>
      </c>
      <c r="K262" s="69" t="s">
        <v>5</v>
      </c>
      <c r="L262" s="69" t="s">
        <v>5</v>
      </c>
      <c r="M262" s="68" t="s">
        <v>5</v>
      </c>
      <c r="N262" s="67">
        <v>2</v>
      </c>
      <c r="O262" s="60">
        <f t="shared" si="70"/>
        <v>1.2</v>
      </c>
      <c r="P262" s="59">
        <f t="shared" si="71"/>
        <v>0.12</v>
      </c>
      <c r="Q262" s="58">
        <f t="shared" si="62"/>
        <v>15.6</v>
      </c>
      <c r="R262" s="168"/>
      <c r="S262" s="64"/>
      <c r="T262" s="167"/>
      <c r="U262" s="165"/>
      <c r="V262" s="166"/>
      <c r="W262" s="165"/>
      <c r="X262" s="165"/>
      <c r="Y262" s="164"/>
      <c r="Z262" s="62">
        <v>676</v>
      </c>
      <c r="AA262" s="61" t="s">
        <v>4</v>
      </c>
      <c r="AB262" s="60">
        <f t="shared" si="72"/>
        <v>811.19999999999993</v>
      </c>
      <c r="AC262" s="59">
        <f t="shared" si="73"/>
        <v>81.11999999999999</v>
      </c>
      <c r="AD262" s="58">
        <f t="shared" si="74"/>
        <v>10545.6</v>
      </c>
      <c r="AE262" s="178" t="s">
        <v>287</v>
      </c>
      <c r="AF262" s="56">
        <v>385</v>
      </c>
      <c r="AG262" s="55" t="s">
        <v>2</v>
      </c>
      <c r="AH262" s="54">
        <f t="shared" si="64"/>
        <v>462</v>
      </c>
      <c r="AI262" s="53">
        <f t="shared" si="65"/>
        <v>46.199999999999996</v>
      </c>
      <c r="AJ262" s="52">
        <f t="shared" si="66"/>
        <v>6006</v>
      </c>
      <c r="AK262" s="51" t="s">
        <v>716</v>
      </c>
      <c r="AL262" s="50"/>
      <c r="AM262" s="49">
        <f t="shared" si="63"/>
        <v>876</v>
      </c>
      <c r="AN262" s="48">
        <f t="shared" si="75"/>
        <v>1051.2</v>
      </c>
      <c r="AO262" s="47">
        <f t="shared" si="68"/>
        <v>8760</v>
      </c>
      <c r="AP262" s="46">
        <f t="shared" si="76"/>
        <v>10512</v>
      </c>
      <c r="AZ262" s="71">
        <v>130</v>
      </c>
      <c r="BA262" s="45">
        <v>8760</v>
      </c>
      <c r="BC262" s="464"/>
    </row>
    <row r="263" spans="1:55" ht="15" customHeight="1">
      <c r="A263" s="78" t="s">
        <v>546</v>
      </c>
      <c r="B263" s="77" t="s">
        <v>675</v>
      </c>
      <c r="C263" s="79">
        <v>100</v>
      </c>
      <c r="D263" s="79">
        <v>1000</v>
      </c>
      <c r="E263" s="79">
        <v>600</v>
      </c>
      <c r="F263" s="77" t="str">
        <f t="shared" si="69"/>
        <v>1000x600x100</v>
      </c>
      <c r="G263" s="163" t="s">
        <v>718</v>
      </c>
      <c r="H263" s="73" t="s">
        <v>717</v>
      </c>
      <c r="I263" s="72" t="s">
        <v>117</v>
      </c>
      <c r="J263" s="70" t="s">
        <v>5</v>
      </c>
      <c r="K263" s="69"/>
      <c r="L263" s="69"/>
      <c r="M263" s="68"/>
      <c r="N263" s="67">
        <v>2</v>
      </c>
      <c r="O263" s="60">
        <f t="shared" si="70"/>
        <v>1.2</v>
      </c>
      <c r="P263" s="59">
        <f t="shared" si="71"/>
        <v>0.12</v>
      </c>
      <c r="Q263" s="58">
        <f t="shared" si="62"/>
        <v>15.6</v>
      </c>
      <c r="R263" s="62">
        <v>24</v>
      </c>
      <c r="S263" s="64">
        <v>2</v>
      </c>
      <c r="T263" s="180">
        <f>R263*N263</f>
        <v>48</v>
      </c>
      <c r="U263" s="60">
        <f>O263*R263</f>
        <v>28.799999999999997</v>
      </c>
      <c r="V263" s="59">
        <f>P263*R263</f>
        <v>2.88</v>
      </c>
      <c r="W263" s="60">
        <f>AZ263*V263</f>
        <v>374.4</v>
      </c>
      <c r="X263" s="60" t="s">
        <v>560</v>
      </c>
      <c r="Y263" s="179">
        <f>R263/S263*N263*C263+140</f>
        <v>2540</v>
      </c>
      <c r="Z263" s="161">
        <v>624</v>
      </c>
      <c r="AA263" s="64">
        <v>26</v>
      </c>
      <c r="AB263" s="60">
        <f t="shared" si="72"/>
        <v>748.8</v>
      </c>
      <c r="AC263" s="59">
        <f t="shared" si="73"/>
        <v>74.88</v>
      </c>
      <c r="AD263" s="58">
        <f t="shared" si="74"/>
        <v>9734.4</v>
      </c>
      <c r="AE263" s="178" t="s">
        <v>287</v>
      </c>
      <c r="AF263" s="56">
        <v>17</v>
      </c>
      <c r="AG263" s="177" t="s">
        <v>150</v>
      </c>
      <c r="AH263" s="54">
        <f t="shared" si="64"/>
        <v>489.59999999999997</v>
      </c>
      <c r="AI263" s="53">
        <f t="shared" si="65"/>
        <v>48.96</v>
      </c>
      <c r="AJ263" s="52">
        <f t="shared" si="66"/>
        <v>6364.7999999999993</v>
      </c>
      <c r="AK263" s="51" t="s">
        <v>716</v>
      </c>
      <c r="AL263" s="50" t="s">
        <v>713</v>
      </c>
      <c r="AM263" s="49">
        <f t="shared" si="63"/>
        <v>886</v>
      </c>
      <c r="AN263" s="48">
        <f t="shared" si="75"/>
        <v>1063.2</v>
      </c>
      <c r="AO263" s="47">
        <f t="shared" si="68"/>
        <v>8860</v>
      </c>
      <c r="AP263" s="46">
        <f t="shared" si="76"/>
        <v>10632</v>
      </c>
      <c r="AZ263" s="71">
        <v>130</v>
      </c>
      <c r="BA263" s="45">
        <v>8860</v>
      </c>
      <c r="BC263" s="464"/>
    </row>
    <row r="264" spans="1:55" ht="15" customHeight="1">
      <c r="A264" s="78" t="s">
        <v>546</v>
      </c>
      <c r="B264" s="77" t="s">
        <v>675</v>
      </c>
      <c r="C264" s="79">
        <v>100</v>
      </c>
      <c r="D264" s="79">
        <v>1000</v>
      </c>
      <c r="E264" s="79">
        <v>600</v>
      </c>
      <c r="F264" s="77" t="str">
        <f t="shared" si="69"/>
        <v>1000x600x100</v>
      </c>
      <c r="G264" s="74" t="s">
        <v>715</v>
      </c>
      <c r="H264" s="73" t="s">
        <v>714</v>
      </c>
      <c r="I264" s="72" t="s">
        <v>117</v>
      </c>
      <c r="J264" s="70"/>
      <c r="K264" s="69" t="s">
        <v>5</v>
      </c>
      <c r="L264" s="69" t="s">
        <v>5</v>
      </c>
      <c r="M264" s="68"/>
      <c r="N264" s="67">
        <v>2</v>
      </c>
      <c r="O264" s="60">
        <f t="shared" si="70"/>
        <v>1.2</v>
      </c>
      <c r="P264" s="59">
        <f t="shared" si="71"/>
        <v>0.12</v>
      </c>
      <c r="Q264" s="58">
        <f t="shared" si="62"/>
        <v>15.6</v>
      </c>
      <c r="R264" s="62">
        <v>48</v>
      </c>
      <c r="S264" s="64">
        <v>4</v>
      </c>
      <c r="T264" s="180">
        <f>R264*N264</f>
        <v>96</v>
      </c>
      <c r="U264" s="60">
        <f>O264*R264</f>
        <v>57.599999999999994</v>
      </c>
      <c r="V264" s="59">
        <f>P264*R264</f>
        <v>5.76</v>
      </c>
      <c r="W264" s="60">
        <f>AZ264*V264</f>
        <v>748.8</v>
      </c>
      <c r="X264" s="60" t="s">
        <v>280</v>
      </c>
      <c r="Y264" s="63">
        <f>R264/S264*N264*C264+140</f>
        <v>2540</v>
      </c>
      <c r="Z264" s="161">
        <v>624</v>
      </c>
      <c r="AA264" s="64">
        <v>13</v>
      </c>
      <c r="AB264" s="60">
        <f t="shared" si="72"/>
        <v>748.8</v>
      </c>
      <c r="AC264" s="59">
        <f t="shared" si="73"/>
        <v>74.88</v>
      </c>
      <c r="AD264" s="58">
        <f t="shared" si="74"/>
        <v>9734.4</v>
      </c>
      <c r="AE264" s="178" t="s">
        <v>287</v>
      </c>
      <c r="AF264" s="56">
        <v>9</v>
      </c>
      <c r="AG264" s="55" t="s">
        <v>150</v>
      </c>
      <c r="AH264" s="54">
        <f t="shared" si="64"/>
        <v>518.4</v>
      </c>
      <c r="AI264" s="53">
        <f t="shared" si="65"/>
        <v>51.839999999999996</v>
      </c>
      <c r="AJ264" s="52">
        <f t="shared" si="66"/>
        <v>6739.2</v>
      </c>
      <c r="AK264" s="51" t="s">
        <v>713</v>
      </c>
      <c r="AL264" s="50" t="s">
        <v>712</v>
      </c>
      <c r="AM264" s="49">
        <f t="shared" si="63"/>
        <v>886</v>
      </c>
      <c r="AN264" s="48">
        <f t="shared" si="75"/>
        <v>1063.2</v>
      </c>
      <c r="AO264" s="47">
        <f t="shared" si="68"/>
        <v>8860</v>
      </c>
      <c r="AP264" s="46">
        <f t="shared" si="76"/>
        <v>10632</v>
      </c>
      <c r="AZ264" s="71">
        <v>130</v>
      </c>
      <c r="BA264" s="45">
        <v>8860</v>
      </c>
      <c r="BC264" s="464"/>
    </row>
    <row r="265" spans="1:55" ht="15" customHeight="1">
      <c r="A265" s="78" t="s">
        <v>546</v>
      </c>
      <c r="B265" s="77" t="s">
        <v>675</v>
      </c>
      <c r="C265" s="79">
        <v>100</v>
      </c>
      <c r="D265" s="76">
        <v>1200</v>
      </c>
      <c r="E265" s="76">
        <v>600</v>
      </c>
      <c r="F265" s="75" t="str">
        <f t="shared" si="69"/>
        <v>1200x600x100</v>
      </c>
      <c r="G265" s="163" t="s">
        <v>711</v>
      </c>
      <c r="H265" s="73" t="s">
        <v>710</v>
      </c>
      <c r="I265" s="72" t="s">
        <v>2</v>
      </c>
      <c r="J265" s="70"/>
      <c r="K265" s="69" t="s">
        <v>5</v>
      </c>
      <c r="L265" s="69" t="s">
        <v>5</v>
      </c>
      <c r="M265" s="68"/>
      <c r="N265" s="67">
        <v>2</v>
      </c>
      <c r="O265" s="60">
        <f t="shared" si="70"/>
        <v>1.44</v>
      </c>
      <c r="P265" s="59">
        <f t="shared" si="71"/>
        <v>0.14399999999999999</v>
      </c>
      <c r="Q265" s="58">
        <f t="shared" si="62"/>
        <v>18.72</v>
      </c>
      <c r="R265" s="168"/>
      <c r="S265" s="64"/>
      <c r="T265" s="167"/>
      <c r="U265" s="165"/>
      <c r="V265" s="166"/>
      <c r="W265" s="165"/>
      <c r="X265" s="165"/>
      <c r="Y265" s="164"/>
      <c r="Z265" s="62">
        <v>572</v>
      </c>
      <c r="AA265" s="61" t="s">
        <v>4</v>
      </c>
      <c r="AB265" s="60">
        <f t="shared" si="72"/>
        <v>823.68</v>
      </c>
      <c r="AC265" s="59">
        <f t="shared" si="73"/>
        <v>82.367999999999995</v>
      </c>
      <c r="AD265" s="58">
        <f t="shared" si="74"/>
        <v>10707.84</v>
      </c>
      <c r="AE265" s="178" t="s">
        <v>287</v>
      </c>
      <c r="AF265" s="56">
        <v>321</v>
      </c>
      <c r="AG265" s="55" t="s">
        <v>2</v>
      </c>
      <c r="AH265" s="54">
        <f t="shared" si="64"/>
        <v>462.24</v>
      </c>
      <c r="AI265" s="53">
        <f t="shared" si="65"/>
        <v>46.223999999999997</v>
      </c>
      <c r="AJ265" s="52">
        <f t="shared" si="66"/>
        <v>6009.12</v>
      </c>
      <c r="AK265" s="51" t="s">
        <v>707</v>
      </c>
      <c r="AL265" s="50"/>
      <c r="AM265" s="49">
        <f t="shared" si="63"/>
        <v>876</v>
      </c>
      <c r="AN265" s="48">
        <f t="shared" si="75"/>
        <v>1051.2</v>
      </c>
      <c r="AO265" s="47">
        <f t="shared" si="68"/>
        <v>8760</v>
      </c>
      <c r="AP265" s="46">
        <f t="shared" si="76"/>
        <v>10512</v>
      </c>
      <c r="AZ265" s="71">
        <v>130</v>
      </c>
      <c r="BA265" s="45">
        <v>8760</v>
      </c>
      <c r="BC265" s="464"/>
    </row>
    <row r="266" spans="1:55" ht="15" customHeight="1">
      <c r="A266" s="78" t="s">
        <v>546</v>
      </c>
      <c r="B266" s="77" t="s">
        <v>675</v>
      </c>
      <c r="C266" s="79">
        <v>100</v>
      </c>
      <c r="D266" s="79">
        <v>1200</v>
      </c>
      <c r="E266" s="79">
        <v>600</v>
      </c>
      <c r="F266" s="77" t="str">
        <f t="shared" si="69"/>
        <v>1200x600x100</v>
      </c>
      <c r="G266" s="163" t="s">
        <v>709</v>
      </c>
      <c r="H266" s="73" t="s">
        <v>708</v>
      </c>
      <c r="I266" s="72" t="s">
        <v>117</v>
      </c>
      <c r="J266" s="70"/>
      <c r="K266" s="69" t="s">
        <v>5</v>
      </c>
      <c r="L266" s="69" t="s">
        <v>5</v>
      </c>
      <c r="M266" s="68"/>
      <c r="N266" s="67">
        <v>2</v>
      </c>
      <c r="O266" s="60">
        <f t="shared" si="70"/>
        <v>1.44</v>
      </c>
      <c r="P266" s="59">
        <f t="shared" si="71"/>
        <v>0.14399999999999999</v>
      </c>
      <c r="Q266" s="58">
        <f t="shared" si="62"/>
        <v>18.72</v>
      </c>
      <c r="R266" s="62">
        <v>48</v>
      </c>
      <c r="S266" s="64">
        <v>4</v>
      </c>
      <c r="T266" s="180">
        <f>R266*N266</f>
        <v>96</v>
      </c>
      <c r="U266" s="60">
        <f>O266*R266</f>
        <v>69.12</v>
      </c>
      <c r="V266" s="59">
        <f>P266*R266</f>
        <v>6.911999999999999</v>
      </c>
      <c r="W266" s="60">
        <f>AZ266*V266</f>
        <v>898.55999999999983</v>
      </c>
      <c r="X266" s="60" t="s">
        <v>204</v>
      </c>
      <c r="Y266" s="63">
        <f>R266/S266*N266*C266+140</f>
        <v>2540</v>
      </c>
      <c r="Z266" s="161">
        <v>528</v>
      </c>
      <c r="AA266" s="64">
        <v>11</v>
      </c>
      <c r="AB266" s="60">
        <f t="shared" si="72"/>
        <v>760.32</v>
      </c>
      <c r="AC266" s="59">
        <f t="shared" si="73"/>
        <v>76.031999999999982</v>
      </c>
      <c r="AD266" s="58">
        <f t="shared" si="74"/>
        <v>9884.159999999998</v>
      </c>
      <c r="AE266" s="178" t="s">
        <v>287</v>
      </c>
      <c r="AF266" s="56">
        <v>7</v>
      </c>
      <c r="AG266" s="177" t="s">
        <v>150</v>
      </c>
      <c r="AH266" s="54">
        <f t="shared" si="64"/>
        <v>483.84000000000003</v>
      </c>
      <c r="AI266" s="53">
        <f t="shared" si="65"/>
        <v>48.383999999999993</v>
      </c>
      <c r="AJ266" s="52">
        <f t="shared" si="66"/>
        <v>6289.9199999999992</v>
      </c>
      <c r="AK266" s="51" t="s">
        <v>707</v>
      </c>
      <c r="AL266" s="50" t="s">
        <v>706</v>
      </c>
      <c r="AM266" s="49">
        <f t="shared" si="63"/>
        <v>886</v>
      </c>
      <c r="AN266" s="48">
        <f t="shared" si="75"/>
        <v>1063.2</v>
      </c>
      <c r="AO266" s="47">
        <f t="shared" si="68"/>
        <v>8860</v>
      </c>
      <c r="AP266" s="46">
        <f t="shared" si="76"/>
        <v>10632</v>
      </c>
      <c r="AZ266" s="71">
        <v>130</v>
      </c>
      <c r="BA266" s="45">
        <v>8860</v>
      </c>
      <c r="BC266" s="464"/>
    </row>
    <row r="267" spans="1:55" ht="15" customHeight="1">
      <c r="A267" s="78" t="s">
        <v>546</v>
      </c>
      <c r="B267" s="77" t="s">
        <v>675</v>
      </c>
      <c r="C267" s="76">
        <v>120</v>
      </c>
      <c r="D267" s="76">
        <v>1000</v>
      </c>
      <c r="E267" s="76">
        <v>600</v>
      </c>
      <c r="F267" s="75" t="str">
        <f t="shared" si="69"/>
        <v>1000x600x120</v>
      </c>
      <c r="G267" s="163" t="s">
        <v>705</v>
      </c>
      <c r="H267" s="73" t="s">
        <v>704</v>
      </c>
      <c r="I267" s="72" t="s">
        <v>2</v>
      </c>
      <c r="J267" s="70" t="s">
        <v>5</v>
      </c>
      <c r="K267" s="69" t="s">
        <v>5</v>
      </c>
      <c r="L267" s="69" t="s">
        <v>5</v>
      </c>
      <c r="M267" s="68" t="s">
        <v>5</v>
      </c>
      <c r="N267" s="67">
        <v>2</v>
      </c>
      <c r="O267" s="60">
        <f t="shared" si="70"/>
        <v>1.2</v>
      </c>
      <c r="P267" s="59">
        <f t="shared" si="71"/>
        <v>0.14399999999999999</v>
      </c>
      <c r="Q267" s="58">
        <f t="shared" si="62"/>
        <v>18.72</v>
      </c>
      <c r="R267" s="168"/>
      <c r="S267" s="64"/>
      <c r="T267" s="167"/>
      <c r="U267" s="165"/>
      <c r="V267" s="166"/>
      <c r="W267" s="165"/>
      <c r="X267" s="165"/>
      <c r="Y267" s="164"/>
      <c r="Z267" s="62">
        <v>572</v>
      </c>
      <c r="AA267" s="61" t="s">
        <v>4</v>
      </c>
      <c r="AB267" s="60">
        <f t="shared" si="72"/>
        <v>686.4</v>
      </c>
      <c r="AC267" s="59">
        <f t="shared" si="73"/>
        <v>82.367999999999995</v>
      </c>
      <c r="AD267" s="58">
        <f t="shared" si="74"/>
        <v>10707.84</v>
      </c>
      <c r="AE267" s="160" t="s">
        <v>143</v>
      </c>
      <c r="AF267" s="56">
        <v>481</v>
      </c>
      <c r="AG267" s="55" t="s">
        <v>2</v>
      </c>
      <c r="AH267" s="54">
        <f t="shared" si="64"/>
        <v>577.19999999999993</v>
      </c>
      <c r="AI267" s="53">
        <f t="shared" si="65"/>
        <v>69.263999999999996</v>
      </c>
      <c r="AJ267" s="52">
        <f t="shared" si="66"/>
        <v>9004.32</v>
      </c>
      <c r="AK267" s="51" t="s">
        <v>703</v>
      </c>
      <c r="AL267" s="50"/>
      <c r="AM267" s="49">
        <f t="shared" si="63"/>
        <v>1060.8</v>
      </c>
      <c r="AN267" s="48">
        <f t="shared" si="75"/>
        <v>1272.96</v>
      </c>
      <c r="AO267" s="47">
        <f t="shared" si="68"/>
        <v>8840</v>
      </c>
      <c r="AP267" s="46">
        <f t="shared" si="76"/>
        <v>10608</v>
      </c>
      <c r="AZ267" s="71">
        <v>130</v>
      </c>
      <c r="BA267" s="45">
        <v>8840</v>
      </c>
      <c r="BC267" s="464"/>
    </row>
    <row r="268" spans="1:55" ht="15" customHeight="1">
      <c r="A268" s="78" t="s">
        <v>546</v>
      </c>
      <c r="B268" s="77" t="s">
        <v>675</v>
      </c>
      <c r="C268" s="79">
        <v>120</v>
      </c>
      <c r="D268" s="76">
        <v>1200</v>
      </c>
      <c r="E268" s="76">
        <v>600</v>
      </c>
      <c r="F268" s="75" t="str">
        <f t="shared" si="69"/>
        <v>1200x600x120</v>
      </c>
      <c r="G268" s="163" t="s">
        <v>702</v>
      </c>
      <c r="H268" s="73" t="s">
        <v>701</v>
      </c>
      <c r="I268" s="72" t="s">
        <v>2</v>
      </c>
      <c r="J268" s="70"/>
      <c r="K268" s="69" t="s">
        <v>5</v>
      </c>
      <c r="L268" s="69" t="s">
        <v>5</v>
      </c>
      <c r="M268" s="68"/>
      <c r="N268" s="67">
        <v>2</v>
      </c>
      <c r="O268" s="60">
        <f t="shared" si="70"/>
        <v>1.44</v>
      </c>
      <c r="P268" s="59">
        <f t="shared" si="71"/>
        <v>0.17279999999999998</v>
      </c>
      <c r="Q268" s="58">
        <f t="shared" si="62"/>
        <v>22.463999999999999</v>
      </c>
      <c r="R268" s="168"/>
      <c r="S268" s="64"/>
      <c r="T268" s="167"/>
      <c r="U268" s="165"/>
      <c r="V268" s="166"/>
      <c r="W268" s="165"/>
      <c r="X268" s="165"/>
      <c r="Y268" s="164"/>
      <c r="Z268" s="62">
        <v>484</v>
      </c>
      <c r="AA268" s="61" t="s">
        <v>4</v>
      </c>
      <c r="AB268" s="60">
        <f t="shared" si="72"/>
        <v>696.95999999999992</v>
      </c>
      <c r="AC268" s="59">
        <f t="shared" si="73"/>
        <v>83.635199999999998</v>
      </c>
      <c r="AD268" s="58">
        <f t="shared" si="74"/>
        <v>10872.575999999999</v>
      </c>
      <c r="AE268" s="160" t="s">
        <v>143</v>
      </c>
      <c r="AF268" s="56">
        <v>401</v>
      </c>
      <c r="AG268" s="55" t="s">
        <v>2</v>
      </c>
      <c r="AH268" s="54">
        <f t="shared" si="64"/>
        <v>577.43999999999994</v>
      </c>
      <c r="AI268" s="53">
        <f t="shared" si="65"/>
        <v>69.292799999999986</v>
      </c>
      <c r="AJ268" s="52">
        <f t="shared" si="66"/>
        <v>9008.0640000000003</v>
      </c>
      <c r="AK268" s="51" t="s">
        <v>700</v>
      </c>
      <c r="AL268" s="50"/>
      <c r="AM268" s="49">
        <f t="shared" si="63"/>
        <v>1060.8</v>
      </c>
      <c r="AN268" s="48">
        <f t="shared" si="75"/>
        <v>1272.96</v>
      </c>
      <c r="AO268" s="47">
        <f t="shared" si="68"/>
        <v>8840</v>
      </c>
      <c r="AP268" s="46">
        <f t="shared" si="76"/>
        <v>10608</v>
      </c>
      <c r="AZ268" s="71">
        <v>130</v>
      </c>
      <c r="BA268" s="45">
        <v>8840</v>
      </c>
      <c r="BC268" s="464"/>
    </row>
    <row r="269" spans="1:55" ht="15" customHeight="1">
      <c r="A269" s="78" t="s">
        <v>546</v>
      </c>
      <c r="B269" s="77" t="s">
        <v>675</v>
      </c>
      <c r="C269" s="76">
        <v>150</v>
      </c>
      <c r="D269" s="76">
        <v>1000</v>
      </c>
      <c r="E269" s="76">
        <v>600</v>
      </c>
      <c r="F269" s="75" t="str">
        <f t="shared" si="69"/>
        <v>1000x600x150</v>
      </c>
      <c r="G269" s="163" t="s">
        <v>699</v>
      </c>
      <c r="H269" s="73" t="s">
        <v>698</v>
      </c>
      <c r="I269" s="72" t="s">
        <v>2</v>
      </c>
      <c r="J269" s="70" t="s">
        <v>5</v>
      </c>
      <c r="K269" s="69" t="s">
        <v>5</v>
      </c>
      <c r="L269" s="69" t="s">
        <v>5</v>
      </c>
      <c r="M269" s="68" t="s">
        <v>5</v>
      </c>
      <c r="N269" s="67">
        <v>2</v>
      </c>
      <c r="O269" s="60">
        <f t="shared" si="70"/>
        <v>1.2</v>
      </c>
      <c r="P269" s="59">
        <f t="shared" si="71"/>
        <v>0.18</v>
      </c>
      <c r="Q269" s="58">
        <f t="shared" si="62"/>
        <v>23.4</v>
      </c>
      <c r="R269" s="168"/>
      <c r="S269" s="64"/>
      <c r="T269" s="167"/>
      <c r="U269" s="165"/>
      <c r="V269" s="166"/>
      <c r="W269" s="165"/>
      <c r="X269" s="165"/>
      <c r="Y269" s="164"/>
      <c r="Z269" s="62">
        <v>416</v>
      </c>
      <c r="AA269" s="61" t="s">
        <v>4</v>
      </c>
      <c r="AB269" s="60">
        <f t="shared" si="72"/>
        <v>499.2</v>
      </c>
      <c r="AC269" s="59">
        <f t="shared" si="73"/>
        <v>74.88</v>
      </c>
      <c r="AD269" s="58">
        <f t="shared" si="74"/>
        <v>9734.4</v>
      </c>
      <c r="AE269" s="178" t="s">
        <v>287</v>
      </c>
      <c r="AF269" s="56">
        <v>257</v>
      </c>
      <c r="AG269" s="55" t="s">
        <v>2</v>
      </c>
      <c r="AH269" s="54">
        <f t="shared" si="64"/>
        <v>308.39999999999998</v>
      </c>
      <c r="AI269" s="53">
        <f t="shared" si="65"/>
        <v>46.26</v>
      </c>
      <c r="AJ269" s="52">
        <f t="shared" si="66"/>
        <v>6013.7999999999993</v>
      </c>
      <c r="AK269" s="51" t="s">
        <v>692</v>
      </c>
      <c r="AL269" s="50"/>
      <c r="AM269" s="49">
        <f t="shared" si="63"/>
        <v>1314</v>
      </c>
      <c r="AN269" s="48">
        <f t="shared" si="75"/>
        <v>1576.8</v>
      </c>
      <c r="AO269" s="47">
        <f t="shared" si="68"/>
        <v>8760</v>
      </c>
      <c r="AP269" s="46">
        <f t="shared" si="76"/>
        <v>10512</v>
      </c>
      <c r="AZ269" s="71">
        <v>130</v>
      </c>
      <c r="BA269" s="45">
        <v>8760</v>
      </c>
      <c r="BC269" s="464"/>
    </row>
    <row r="270" spans="1:55" ht="15" customHeight="1">
      <c r="A270" s="78" t="s">
        <v>546</v>
      </c>
      <c r="B270" s="77" t="s">
        <v>675</v>
      </c>
      <c r="C270" s="79">
        <v>150</v>
      </c>
      <c r="D270" s="79">
        <v>1000</v>
      </c>
      <c r="E270" s="79">
        <v>600</v>
      </c>
      <c r="F270" s="77" t="str">
        <f t="shared" si="69"/>
        <v>1000x600x150</v>
      </c>
      <c r="G270" s="163" t="s">
        <v>697</v>
      </c>
      <c r="H270" s="73" t="s">
        <v>696</v>
      </c>
      <c r="I270" s="72" t="s">
        <v>117</v>
      </c>
      <c r="J270" s="70" t="s">
        <v>5</v>
      </c>
      <c r="K270" s="69"/>
      <c r="L270" s="69"/>
      <c r="M270" s="68"/>
      <c r="N270" s="67">
        <v>2</v>
      </c>
      <c r="O270" s="60">
        <f t="shared" si="70"/>
        <v>1.2</v>
      </c>
      <c r="P270" s="59">
        <f t="shared" si="71"/>
        <v>0.18</v>
      </c>
      <c r="Q270" s="58">
        <f t="shared" si="62"/>
        <v>23.4</v>
      </c>
      <c r="R270" s="62">
        <v>16</v>
      </c>
      <c r="S270" s="64">
        <v>2</v>
      </c>
      <c r="T270" s="180">
        <f>R270*N270</f>
        <v>32</v>
      </c>
      <c r="U270" s="60">
        <f>O270*R270</f>
        <v>19.2</v>
      </c>
      <c r="V270" s="59">
        <f>P270*R270</f>
        <v>2.88</v>
      </c>
      <c r="W270" s="60">
        <f>AZ270*V270</f>
        <v>374.4</v>
      </c>
      <c r="X270" s="60" t="s">
        <v>560</v>
      </c>
      <c r="Y270" s="179">
        <f>R270/S270*N270*C270+140</f>
        <v>2540</v>
      </c>
      <c r="Z270" s="161">
        <v>416</v>
      </c>
      <c r="AA270" s="64">
        <v>26</v>
      </c>
      <c r="AB270" s="60">
        <f t="shared" si="72"/>
        <v>499.2</v>
      </c>
      <c r="AC270" s="59">
        <f t="shared" si="73"/>
        <v>74.88</v>
      </c>
      <c r="AD270" s="58">
        <f t="shared" si="74"/>
        <v>9734.4</v>
      </c>
      <c r="AE270" s="178" t="s">
        <v>287</v>
      </c>
      <c r="AF270" s="56">
        <v>17</v>
      </c>
      <c r="AG270" s="177" t="s">
        <v>150</v>
      </c>
      <c r="AH270" s="54">
        <f t="shared" si="64"/>
        <v>326.39999999999998</v>
      </c>
      <c r="AI270" s="53">
        <f t="shared" si="65"/>
        <v>48.96</v>
      </c>
      <c r="AJ270" s="52">
        <f t="shared" si="66"/>
        <v>6364.7999999999993</v>
      </c>
      <c r="AK270" s="51" t="s">
        <v>692</v>
      </c>
      <c r="AL270" s="50" t="s">
        <v>695</v>
      </c>
      <c r="AM270" s="49">
        <f t="shared" si="63"/>
        <v>1329</v>
      </c>
      <c r="AN270" s="48">
        <f t="shared" si="75"/>
        <v>1594.8</v>
      </c>
      <c r="AO270" s="47">
        <f t="shared" si="68"/>
        <v>8860</v>
      </c>
      <c r="AP270" s="46">
        <f t="shared" si="76"/>
        <v>10632</v>
      </c>
      <c r="AZ270" s="71">
        <v>130</v>
      </c>
      <c r="BA270" s="45">
        <v>8860</v>
      </c>
      <c r="BC270" s="464"/>
    </row>
    <row r="271" spans="1:55" ht="15" customHeight="1">
      <c r="A271" s="78" t="s">
        <v>546</v>
      </c>
      <c r="B271" s="77" t="s">
        <v>675</v>
      </c>
      <c r="C271" s="79">
        <v>150</v>
      </c>
      <c r="D271" s="79">
        <v>1000</v>
      </c>
      <c r="E271" s="79">
        <v>600</v>
      </c>
      <c r="F271" s="77" t="str">
        <f t="shared" si="69"/>
        <v>1000x600x150</v>
      </c>
      <c r="G271" s="74" t="s">
        <v>694</v>
      </c>
      <c r="H271" s="73" t="s">
        <v>693</v>
      </c>
      <c r="I271" s="72" t="s">
        <v>117</v>
      </c>
      <c r="J271" s="70"/>
      <c r="K271" s="69" t="s">
        <v>5</v>
      </c>
      <c r="L271" s="69" t="s">
        <v>5</v>
      </c>
      <c r="M271" s="68"/>
      <c r="N271" s="67">
        <v>2</v>
      </c>
      <c r="O271" s="60">
        <f t="shared" si="70"/>
        <v>1.2</v>
      </c>
      <c r="P271" s="59">
        <f t="shared" si="71"/>
        <v>0.18</v>
      </c>
      <c r="Q271" s="58">
        <f t="shared" si="62"/>
        <v>23.4</v>
      </c>
      <c r="R271" s="62">
        <v>32</v>
      </c>
      <c r="S271" s="64">
        <v>4</v>
      </c>
      <c r="T271" s="180">
        <f>R271*N271</f>
        <v>64</v>
      </c>
      <c r="U271" s="60">
        <f>O271*R271</f>
        <v>38.4</v>
      </c>
      <c r="V271" s="59">
        <f>P271*R271</f>
        <v>5.76</v>
      </c>
      <c r="W271" s="60">
        <f>AZ271*V271</f>
        <v>748.8</v>
      </c>
      <c r="X271" s="60" t="s">
        <v>280</v>
      </c>
      <c r="Y271" s="63">
        <f>R271/S271*N271*C271+140</f>
        <v>2540</v>
      </c>
      <c r="Z271" s="161">
        <v>416</v>
      </c>
      <c r="AA271" s="64">
        <v>13</v>
      </c>
      <c r="AB271" s="60">
        <f t="shared" si="72"/>
        <v>499.2</v>
      </c>
      <c r="AC271" s="59">
        <f t="shared" si="73"/>
        <v>74.88</v>
      </c>
      <c r="AD271" s="58">
        <f t="shared" si="74"/>
        <v>9734.4</v>
      </c>
      <c r="AE271" s="178" t="s">
        <v>287</v>
      </c>
      <c r="AF271" s="56">
        <v>9</v>
      </c>
      <c r="AG271" s="55" t="s">
        <v>150</v>
      </c>
      <c r="AH271" s="54">
        <f t="shared" si="64"/>
        <v>345.59999999999997</v>
      </c>
      <c r="AI271" s="53">
        <f t="shared" si="65"/>
        <v>51.839999999999996</v>
      </c>
      <c r="AJ271" s="52">
        <f t="shared" si="66"/>
        <v>6739.2</v>
      </c>
      <c r="AK271" s="51" t="s">
        <v>692</v>
      </c>
      <c r="AL271" s="50" t="s">
        <v>691</v>
      </c>
      <c r="AM271" s="49">
        <f t="shared" si="63"/>
        <v>1329</v>
      </c>
      <c r="AN271" s="48">
        <f t="shared" si="75"/>
        <v>1594.8</v>
      </c>
      <c r="AO271" s="47">
        <f t="shared" si="68"/>
        <v>8860</v>
      </c>
      <c r="AP271" s="46">
        <f t="shared" si="76"/>
        <v>10632</v>
      </c>
      <c r="AZ271" s="71">
        <v>130</v>
      </c>
      <c r="BA271" s="45">
        <v>8860</v>
      </c>
      <c r="BC271" s="464"/>
    </row>
    <row r="272" spans="1:55" ht="15" customHeight="1">
      <c r="A272" s="78" t="s">
        <v>546</v>
      </c>
      <c r="B272" s="77" t="s">
        <v>675</v>
      </c>
      <c r="C272" s="79">
        <v>150</v>
      </c>
      <c r="D272" s="76">
        <v>1200</v>
      </c>
      <c r="E272" s="76">
        <v>600</v>
      </c>
      <c r="F272" s="75" t="str">
        <f t="shared" si="69"/>
        <v>1200x600x150</v>
      </c>
      <c r="G272" s="163" t="s">
        <v>690</v>
      </c>
      <c r="H272" s="73" t="s">
        <v>689</v>
      </c>
      <c r="I272" s="72" t="s">
        <v>2</v>
      </c>
      <c r="J272" s="70"/>
      <c r="K272" s="69" t="s">
        <v>5</v>
      </c>
      <c r="L272" s="69" t="s">
        <v>5</v>
      </c>
      <c r="M272" s="68"/>
      <c r="N272" s="67">
        <v>2</v>
      </c>
      <c r="O272" s="60">
        <f t="shared" si="70"/>
        <v>1.44</v>
      </c>
      <c r="P272" s="59">
        <f t="shared" si="71"/>
        <v>0.216</v>
      </c>
      <c r="Q272" s="58">
        <f t="shared" si="62"/>
        <v>28.08</v>
      </c>
      <c r="R272" s="168"/>
      <c r="S272" s="64"/>
      <c r="T272" s="167"/>
      <c r="U272" s="165"/>
      <c r="V272" s="166"/>
      <c r="W272" s="165"/>
      <c r="X272" s="165"/>
      <c r="Y272" s="164"/>
      <c r="Z272" s="62">
        <v>352</v>
      </c>
      <c r="AA272" s="61" t="s">
        <v>4</v>
      </c>
      <c r="AB272" s="60">
        <f t="shared" si="72"/>
        <v>506.88</v>
      </c>
      <c r="AC272" s="59">
        <f t="shared" si="73"/>
        <v>76.031999999999996</v>
      </c>
      <c r="AD272" s="58">
        <f t="shared" si="74"/>
        <v>9884.16</v>
      </c>
      <c r="AE272" s="178" t="s">
        <v>287</v>
      </c>
      <c r="AF272" s="56">
        <v>214</v>
      </c>
      <c r="AG272" s="55" t="s">
        <v>2</v>
      </c>
      <c r="AH272" s="54">
        <f t="shared" si="64"/>
        <v>308.15999999999997</v>
      </c>
      <c r="AI272" s="53">
        <f t="shared" si="65"/>
        <v>46.223999999999997</v>
      </c>
      <c r="AJ272" s="52">
        <f t="shared" si="66"/>
        <v>6009.12</v>
      </c>
      <c r="AK272" s="51" t="s">
        <v>686</v>
      </c>
      <c r="AL272" s="50"/>
      <c r="AM272" s="49">
        <f t="shared" si="63"/>
        <v>1314</v>
      </c>
      <c r="AN272" s="48">
        <f t="shared" si="75"/>
        <v>1576.8</v>
      </c>
      <c r="AO272" s="47">
        <f t="shared" si="68"/>
        <v>8760</v>
      </c>
      <c r="AP272" s="46">
        <f t="shared" si="76"/>
        <v>10512</v>
      </c>
      <c r="AZ272" s="71">
        <v>130</v>
      </c>
      <c r="BA272" s="45">
        <v>8760</v>
      </c>
      <c r="BC272" s="464"/>
    </row>
    <row r="273" spans="1:55" ht="15" customHeight="1">
      <c r="A273" s="78" t="s">
        <v>546</v>
      </c>
      <c r="B273" s="77" t="s">
        <v>675</v>
      </c>
      <c r="C273" s="79">
        <v>150</v>
      </c>
      <c r="D273" s="79">
        <v>1200</v>
      </c>
      <c r="E273" s="79">
        <v>600</v>
      </c>
      <c r="F273" s="77" t="str">
        <f t="shared" si="69"/>
        <v>1200x600x150</v>
      </c>
      <c r="G273" s="74" t="s">
        <v>688</v>
      </c>
      <c r="H273" s="73" t="s">
        <v>687</v>
      </c>
      <c r="I273" s="72" t="s">
        <v>117</v>
      </c>
      <c r="J273" s="70"/>
      <c r="K273" s="69" t="s">
        <v>5</v>
      </c>
      <c r="L273" s="69" t="s">
        <v>5</v>
      </c>
      <c r="M273" s="68"/>
      <c r="N273" s="67">
        <v>2</v>
      </c>
      <c r="O273" s="60">
        <f t="shared" si="70"/>
        <v>1.44</v>
      </c>
      <c r="P273" s="59">
        <f t="shared" si="71"/>
        <v>0.216</v>
      </c>
      <c r="Q273" s="58">
        <f t="shared" si="62"/>
        <v>28.08</v>
      </c>
      <c r="R273" s="62">
        <v>32</v>
      </c>
      <c r="S273" s="64">
        <v>4</v>
      </c>
      <c r="T273" s="180">
        <f>R273*N273</f>
        <v>64</v>
      </c>
      <c r="U273" s="60">
        <f>O273*R273</f>
        <v>46.08</v>
      </c>
      <c r="V273" s="59">
        <f>P273*R273</f>
        <v>6.9119999999999999</v>
      </c>
      <c r="W273" s="60">
        <f>AZ273*V273</f>
        <v>898.56</v>
      </c>
      <c r="X273" s="60" t="s">
        <v>204</v>
      </c>
      <c r="Y273" s="63">
        <f>R273/S273*N273*C273+140</f>
        <v>2540</v>
      </c>
      <c r="Z273" s="161">
        <v>352</v>
      </c>
      <c r="AA273" s="64">
        <v>11</v>
      </c>
      <c r="AB273" s="60">
        <f t="shared" si="72"/>
        <v>506.88</v>
      </c>
      <c r="AC273" s="59">
        <f t="shared" si="73"/>
        <v>76.031999999999996</v>
      </c>
      <c r="AD273" s="58">
        <f t="shared" si="74"/>
        <v>9884.16</v>
      </c>
      <c r="AE273" s="178" t="s">
        <v>287</v>
      </c>
      <c r="AF273" s="56">
        <v>7</v>
      </c>
      <c r="AG273" s="177" t="s">
        <v>150</v>
      </c>
      <c r="AH273" s="54">
        <f t="shared" si="64"/>
        <v>322.56</v>
      </c>
      <c r="AI273" s="53">
        <f t="shared" si="65"/>
        <v>48.384</v>
      </c>
      <c r="AJ273" s="52">
        <f t="shared" si="66"/>
        <v>6289.92</v>
      </c>
      <c r="AK273" s="51" t="s">
        <v>686</v>
      </c>
      <c r="AL273" s="50" t="s">
        <v>685</v>
      </c>
      <c r="AM273" s="49">
        <f t="shared" si="63"/>
        <v>1329</v>
      </c>
      <c r="AN273" s="48">
        <f t="shared" si="75"/>
        <v>1594.8</v>
      </c>
      <c r="AO273" s="47">
        <f t="shared" ref="AO273:AO304" si="77">ROUND(BA273*(1-$AP$11),2)</f>
        <v>8860</v>
      </c>
      <c r="AP273" s="46">
        <f t="shared" si="76"/>
        <v>10632</v>
      </c>
      <c r="AZ273" s="71">
        <v>130</v>
      </c>
      <c r="BA273" s="45">
        <v>8860</v>
      </c>
      <c r="BC273" s="464"/>
    </row>
    <row r="274" spans="1:55" ht="15" customHeight="1">
      <c r="A274" s="78" t="s">
        <v>546</v>
      </c>
      <c r="B274" s="77" t="s">
        <v>675</v>
      </c>
      <c r="C274" s="76">
        <v>160</v>
      </c>
      <c r="D274" s="76">
        <v>1000</v>
      </c>
      <c r="E274" s="76">
        <v>600</v>
      </c>
      <c r="F274" s="75" t="str">
        <f t="shared" si="69"/>
        <v>1000x600x160</v>
      </c>
      <c r="G274" s="163" t="s">
        <v>684</v>
      </c>
      <c r="H274" s="73" t="s">
        <v>683</v>
      </c>
      <c r="I274" s="72" t="s">
        <v>2</v>
      </c>
      <c r="J274" s="70" t="s">
        <v>5</v>
      </c>
      <c r="K274" s="69"/>
      <c r="L274" s="69" t="s">
        <v>5</v>
      </c>
      <c r="M274" s="68" t="s">
        <v>5</v>
      </c>
      <c r="N274" s="67">
        <v>2</v>
      </c>
      <c r="O274" s="60">
        <f t="shared" si="70"/>
        <v>1.2</v>
      </c>
      <c r="P274" s="59">
        <f t="shared" si="71"/>
        <v>0.192</v>
      </c>
      <c r="Q274" s="58">
        <f t="shared" si="62"/>
        <v>24.96</v>
      </c>
      <c r="R274" s="168"/>
      <c r="S274" s="64"/>
      <c r="T274" s="167"/>
      <c r="U274" s="165"/>
      <c r="V274" s="166"/>
      <c r="W274" s="165"/>
      <c r="X274" s="165"/>
      <c r="Y274" s="164"/>
      <c r="Z274" s="62">
        <v>416</v>
      </c>
      <c r="AA274" s="61" t="s">
        <v>4</v>
      </c>
      <c r="AB274" s="60">
        <f t="shared" si="72"/>
        <v>499.2</v>
      </c>
      <c r="AC274" s="59">
        <f t="shared" si="73"/>
        <v>79.872</v>
      </c>
      <c r="AD274" s="58">
        <f t="shared" si="74"/>
        <v>10383.36</v>
      </c>
      <c r="AE274" s="160" t="s">
        <v>143</v>
      </c>
      <c r="AF274" s="56">
        <v>361</v>
      </c>
      <c r="AG274" s="55" t="s">
        <v>2</v>
      </c>
      <c r="AH274" s="54">
        <f t="shared" si="64"/>
        <v>433.2</v>
      </c>
      <c r="AI274" s="53">
        <f t="shared" si="65"/>
        <v>69.311999999999998</v>
      </c>
      <c r="AJ274" s="52">
        <f t="shared" si="66"/>
        <v>9010.56</v>
      </c>
      <c r="AK274" s="51" t="s">
        <v>682</v>
      </c>
      <c r="AL274" s="50"/>
      <c r="AM274" s="49">
        <f t="shared" si="63"/>
        <v>1414.4</v>
      </c>
      <c r="AN274" s="48">
        <f t="shared" si="75"/>
        <v>1697.28</v>
      </c>
      <c r="AO274" s="47">
        <f t="shared" si="77"/>
        <v>8840</v>
      </c>
      <c r="AP274" s="46">
        <f t="shared" si="76"/>
        <v>10608</v>
      </c>
      <c r="AZ274" s="71">
        <v>130</v>
      </c>
      <c r="BA274" s="45">
        <v>8840</v>
      </c>
      <c r="BC274" s="464"/>
    </row>
    <row r="275" spans="1:55" ht="15" customHeight="1">
      <c r="A275" s="78" t="s">
        <v>546</v>
      </c>
      <c r="B275" s="77" t="s">
        <v>675</v>
      </c>
      <c r="C275" s="79">
        <v>160</v>
      </c>
      <c r="D275" s="76">
        <v>1200</v>
      </c>
      <c r="E275" s="76">
        <v>600</v>
      </c>
      <c r="F275" s="75" t="str">
        <f t="shared" si="69"/>
        <v>1200x600x160</v>
      </c>
      <c r="G275" s="163" t="s">
        <v>681</v>
      </c>
      <c r="H275" s="73" t="s">
        <v>680</v>
      </c>
      <c r="I275" s="72" t="s">
        <v>2</v>
      </c>
      <c r="J275" s="70"/>
      <c r="K275" s="69"/>
      <c r="L275" s="69" t="s">
        <v>5</v>
      </c>
      <c r="M275" s="68"/>
      <c r="N275" s="67">
        <v>1</v>
      </c>
      <c r="O275" s="60">
        <f t="shared" si="70"/>
        <v>0.72</v>
      </c>
      <c r="P275" s="59">
        <f t="shared" si="71"/>
        <v>0.11519999999999998</v>
      </c>
      <c r="Q275" s="58">
        <f t="shared" ref="Q275:Q325" si="78">P275*AZ275</f>
        <v>14.975999999999997</v>
      </c>
      <c r="R275" s="168"/>
      <c r="S275" s="64"/>
      <c r="T275" s="167"/>
      <c r="U275" s="165"/>
      <c r="V275" s="166"/>
      <c r="W275" s="165"/>
      <c r="X275" s="165"/>
      <c r="Y275" s="164"/>
      <c r="Z275" s="62">
        <v>704</v>
      </c>
      <c r="AA275" s="61" t="s">
        <v>4</v>
      </c>
      <c r="AB275" s="60">
        <f t="shared" si="72"/>
        <v>506.88</v>
      </c>
      <c r="AC275" s="59">
        <f t="shared" si="73"/>
        <v>81.100799999999992</v>
      </c>
      <c r="AD275" s="58">
        <f t="shared" si="74"/>
        <v>10543.103999999998</v>
      </c>
      <c r="AE275" s="160" t="s">
        <v>143</v>
      </c>
      <c r="AF275" s="56">
        <v>601</v>
      </c>
      <c r="AG275" s="55" t="s">
        <v>2</v>
      </c>
      <c r="AH275" s="54">
        <f t="shared" si="64"/>
        <v>432.71999999999997</v>
      </c>
      <c r="AI275" s="53">
        <f t="shared" si="65"/>
        <v>69.235199999999992</v>
      </c>
      <c r="AJ275" s="52">
        <f t="shared" si="66"/>
        <v>9000.5759999999991</v>
      </c>
      <c r="AK275" s="51" t="s">
        <v>679</v>
      </c>
      <c r="AL275" s="50"/>
      <c r="AM275" s="49">
        <f t="shared" ref="AM275:AM338" si="79">ROUND(AO275*C275/1000,2)</f>
        <v>1414.4</v>
      </c>
      <c r="AN275" s="48">
        <f t="shared" si="75"/>
        <v>1697.28</v>
      </c>
      <c r="AO275" s="47">
        <f t="shared" si="77"/>
        <v>8840</v>
      </c>
      <c r="AP275" s="46">
        <f t="shared" si="76"/>
        <v>10608</v>
      </c>
      <c r="AZ275" s="71">
        <v>130</v>
      </c>
      <c r="BA275" s="45">
        <v>8840</v>
      </c>
      <c r="BC275" s="464"/>
    </row>
    <row r="276" spans="1:55" ht="15" customHeight="1">
      <c r="A276" s="78" t="s">
        <v>546</v>
      </c>
      <c r="B276" s="77" t="s">
        <v>675</v>
      </c>
      <c r="C276" s="76">
        <v>200</v>
      </c>
      <c r="D276" s="76">
        <v>1000</v>
      </c>
      <c r="E276" s="76">
        <v>600</v>
      </c>
      <c r="F276" s="75" t="str">
        <f t="shared" si="69"/>
        <v>1000x600x200</v>
      </c>
      <c r="G276" s="74" t="s">
        <v>678</v>
      </c>
      <c r="H276" s="73" t="s">
        <v>677</v>
      </c>
      <c r="I276" s="72" t="s">
        <v>2</v>
      </c>
      <c r="J276" s="70"/>
      <c r="K276" s="69"/>
      <c r="L276" s="69" t="s">
        <v>5</v>
      </c>
      <c r="M276" s="68"/>
      <c r="N276" s="67">
        <v>1</v>
      </c>
      <c r="O276" s="60">
        <f t="shared" si="70"/>
        <v>0.6</v>
      </c>
      <c r="P276" s="59">
        <f t="shared" si="71"/>
        <v>0.12</v>
      </c>
      <c r="Q276" s="58">
        <f t="shared" si="78"/>
        <v>15.6</v>
      </c>
      <c r="R276" s="168"/>
      <c r="S276" s="64"/>
      <c r="T276" s="167"/>
      <c r="U276" s="165"/>
      <c r="V276" s="166"/>
      <c r="W276" s="165"/>
      <c r="X276" s="165"/>
      <c r="Y276" s="164"/>
      <c r="Z276" s="62">
        <v>676</v>
      </c>
      <c r="AA276" s="61" t="s">
        <v>4</v>
      </c>
      <c r="AB276" s="60">
        <f t="shared" si="72"/>
        <v>405.59999999999997</v>
      </c>
      <c r="AC276" s="59">
        <f t="shared" si="73"/>
        <v>81.11999999999999</v>
      </c>
      <c r="AD276" s="58">
        <f t="shared" si="74"/>
        <v>10545.6</v>
      </c>
      <c r="AE276" s="160" t="s">
        <v>143</v>
      </c>
      <c r="AF276" s="56">
        <v>577</v>
      </c>
      <c r="AG276" s="55" t="s">
        <v>2</v>
      </c>
      <c r="AH276" s="54">
        <f t="shared" si="64"/>
        <v>346.2</v>
      </c>
      <c r="AI276" s="53">
        <f t="shared" si="65"/>
        <v>69.239999999999995</v>
      </c>
      <c r="AJ276" s="52">
        <f t="shared" si="66"/>
        <v>9001.1999999999989</v>
      </c>
      <c r="AK276" s="51" t="s">
        <v>676</v>
      </c>
      <c r="AL276" s="50"/>
      <c r="AM276" s="49">
        <f t="shared" si="79"/>
        <v>1768</v>
      </c>
      <c r="AN276" s="48">
        <f t="shared" si="75"/>
        <v>2121.6</v>
      </c>
      <c r="AO276" s="47">
        <f t="shared" si="77"/>
        <v>8840</v>
      </c>
      <c r="AP276" s="46">
        <f t="shared" si="76"/>
        <v>10608</v>
      </c>
      <c r="AZ276" s="71">
        <v>130</v>
      </c>
      <c r="BA276" s="45">
        <v>8840</v>
      </c>
      <c r="BC276" s="464"/>
    </row>
    <row r="277" spans="1:55" ht="15" customHeight="1">
      <c r="A277" s="78" t="s">
        <v>546</v>
      </c>
      <c r="B277" s="77" t="s">
        <v>675</v>
      </c>
      <c r="C277" s="79">
        <v>200</v>
      </c>
      <c r="D277" s="76">
        <v>1200</v>
      </c>
      <c r="E277" s="76">
        <v>600</v>
      </c>
      <c r="F277" s="75" t="str">
        <f t="shared" si="69"/>
        <v>1200x600x200</v>
      </c>
      <c r="G277" s="163" t="s">
        <v>674</v>
      </c>
      <c r="H277" s="73" t="s">
        <v>673</v>
      </c>
      <c r="I277" s="72" t="s">
        <v>2</v>
      </c>
      <c r="J277" s="70"/>
      <c r="K277" s="69"/>
      <c r="L277" s="69" t="s">
        <v>5</v>
      </c>
      <c r="M277" s="68"/>
      <c r="N277" s="67">
        <v>1</v>
      </c>
      <c r="O277" s="60">
        <f t="shared" si="70"/>
        <v>0.72</v>
      </c>
      <c r="P277" s="59">
        <f t="shared" si="71"/>
        <v>0.14399999999999999</v>
      </c>
      <c r="Q277" s="58">
        <f t="shared" si="78"/>
        <v>18.72</v>
      </c>
      <c r="R277" s="168"/>
      <c r="S277" s="64"/>
      <c r="T277" s="167"/>
      <c r="U277" s="165"/>
      <c r="V277" s="166"/>
      <c r="W277" s="165"/>
      <c r="X277" s="165"/>
      <c r="Y277" s="164"/>
      <c r="Z277" s="62">
        <v>572</v>
      </c>
      <c r="AA277" s="61" t="s">
        <v>4</v>
      </c>
      <c r="AB277" s="60">
        <f t="shared" si="72"/>
        <v>411.84</v>
      </c>
      <c r="AC277" s="59">
        <f t="shared" si="73"/>
        <v>82.367999999999995</v>
      </c>
      <c r="AD277" s="58">
        <f t="shared" si="74"/>
        <v>10707.84</v>
      </c>
      <c r="AE277" s="160" t="s">
        <v>143</v>
      </c>
      <c r="AF277" s="56">
        <v>481</v>
      </c>
      <c r="AG277" s="55" t="s">
        <v>2</v>
      </c>
      <c r="AH277" s="54">
        <f t="shared" si="64"/>
        <v>346.32</v>
      </c>
      <c r="AI277" s="53">
        <f t="shared" si="65"/>
        <v>69.263999999999996</v>
      </c>
      <c r="AJ277" s="52">
        <f t="shared" si="66"/>
        <v>9004.32</v>
      </c>
      <c r="AK277" s="51" t="s">
        <v>672</v>
      </c>
      <c r="AL277" s="50"/>
      <c r="AM277" s="49">
        <f t="shared" si="79"/>
        <v>1768</v>
      </c>
      <c r="AN277" s="48">
        <f t="shared" si="75"/>
        <v>2121.6</v>
      </c>
      <c r="AO277" s="47">
        <f t="shared" si="77"/>
        <v>8840</v>
      </c>
      <c r="AP277" s="46">
        <f t="shared" si="76"/>
        <v>10608</v>
      </c>
      <c r="AZ277" s="71">
        <v>130</v>
      </c>
      <c r="BA277" s="45">
        <v>8840</v>
      </c>
      <c r="BC277" s="464"/>
    </row>
    <row r="278" spans="1:55" ht="15" customHeight="1">
      <c r="A278" s="78" t="s">
        <v>546</v>
      </c>
      <c r="B278" s="75" t="s">
        <v>577</v>
      </c>
      <c r="C278" s="76">
        <v>50</v>
      </c>
      <c r="D278" s="76">
        <v>1000</v>
      </c>
      <c r="E278" s="76">
        <v>600</v>
      </c>
      <c r="F278" s="75" t="str">
        <f t="shared" si="69"/>
        <v>1000x600x50</v>
      </c>
      <c r="G278" s="470" t="s">
        <v>670</v>
      </c>
      <c r="H278" s="73" t="s">
        <v>2083</v>
      </c>
      <c r="I278" s="72" t="s">
        <v>2</v>
      </c>
      <c r="J278" s="70" t="s">
        <v>5</v>
      </c>
      <c r="K278" s="69"/>
      <c r="L278" s="69"/>
      <c r="M278" s="68" t="s">
        <v>5</v>
      </c>
      <c r="N278" s="67">
        <v>6</v>
      </c>
      <c r="O278" s="60">
        <f t="shared" si="70"/>
        <v>3.6</v>
      </c>
      <c r="P278" s="59">
        <f t="shared" si="71"/>
        <v>0.18</v>
      </c>
      <c r="Q278" s="58">
        <f t="shared" si="78"/>
        <v>21.599999999999998</v>
      </c>
      <c r="R278" s="168"/>
      <c r="S278" s="64"/>
      <c r="T278" s="167"/>
      <c r="U278" s="165"/>
      <c r="V278" s="166"/>
      <c r="W278" s="165"/>
      <c r="X278" s="165"/>
      <c r="Y278" s="164"/>
      <c r="Z278" s="62">
        <v>416</v>
      </c>
      <c r="AA278" s="61" t="s">
        <v>4</v>
      </c>
      <c r="AB278" s="60">
        <f t="shared" si="72"/>
        <v>1497.6000000000001</v>
      </c>
      <c r="AC278" s="59">
        <f t="shared" si="73"/>
        <v>74.88</v>
      </c>
      <c r="AD278" s="58">
        <f t="shared" si="74"/>
        <v>8985.5999999999985</v>
      </c>
      <c r="AE278" s="160" t="s">
        <v>143</v>
      </c>
      <c r="AF278" s="56">
        <v>417</v>
      </c>
      <c r="AG278" s="55" t="s">
        <v>2</v>
      </c>
      <c r="AH278" s="54">
        <f t="shared" si="64"/>
        <v>1501.2</v>
      </c>
      <c r="AI278" s="53">
        <f t="shared" si="65"/>
        <v>75.06</v>
      </c>
      <c r="AJ278" s="52">
        <f t="shared" si="66"/>
        <v>9007.1999999999989</v>
      </c>
      <c r="AK278" s="51" t="s">
        <v>664</v>
      </c>
      <c r="AL278" s="50"/>
      <c r="AM278" s="49">
        <f t="shared" si="79"/>
        <v>368.5</v>
      </c>
      <c r="AN278" s="48">
        <f t="shared" si="75"/>
        <v>442.2</v>
      </c>
      <c r="AO278" s="47">
        <f t="shared" si="77"/>
        <v>7370</v>
      </c>
      <c r="AP278" s="46">
        <f t="shared" si="76"/>
        <v>8844</v>
      </c>
      <c r="AZ278" s="71">
        <v>120</v>
      </c>
      <c r="BA278" s="45">
        <v>7370</v>
      </c>
      <c r="BC278" s="464"/>
    </row>
    <row r="279" spans="1:55" ht="15" customHeight="1">
      <c r="A279" s="78" t="s">
        <v>546</v>
      </c>
      <c r="B279" s="77" t="s">
        <v>577</v>
      </c>
      <c r="C279" s="79">
        <v>50</v>
      </c>
      <c r="D279" s="79">
        <v>1000</v>
      </c>
      <c r="E279" s="79">
        <v>600</v>
      </c>
      <c r="F279" s="77" t="str">
        <f t="shared" si="69"/>
        <v>1000x600x50</v>
      </c>
      <c r="G279" s="479" t="s">
        <v>671</v>
      </c>
      <c r="H279" s="73" t="s">
        <v>2084</v>
      </c>
      <c r="I279" s="72" t="s">
        <v>2</v>
      </c>
      <c r="J279" s="70"/>
      <c r="K279" s="69" t="s">
        <v>5</v>
      </c>
      <c r="L279" s="69" t="s">
        <v>5</v>
      </c>
      <c r="M279" s="68"/>
      <c r="N279" s="67">
        <v>6</v>
      </c>
      <c r="O279" s="60">
        <f t="shared" si="70"/>
        <v>3.6</v>
      </c>
      <c r="P279" s="59">
        <f t="shared" si="71"/>
        <v>0.18</v>
      </c>
      <c r="Q279" s="58">
        <f t="shared" si="78"/>
        <v>21.599999999999998</v>
      </c>
      <c r="R279" s="168"/>
      <c r="S279" s="64"/>
      <c r="T279" s="167"/>
      <c r="U279" s="165"/>
      <c r="V279" s="166"/>
      <c r="W279" s="165"/>
      <c r="X279" s="165"/>
      <c r="Y279" s="164"/>
      <c r="Z279" s="62">
        <v>416</v>
      </c>
      <c r="AA279" s="61" t="s">
        <v>4</v>
      </c>
      <c r="AB279" s="60">
        <f t="shared" si="72"/>
        <v>1497.6000000000001</v>
      </c>
      <c r="AC279" s="59">
        <f t="shared" si="73"/>
        <v>74.88</v>
      </c>
      <c r="AD279" s="58">
        <f t="shared" si="74"/>
        <v>8985.5999999999985</v>
      </c>
      <c r="AE279" s="160" t="s">
        <v>143</v>
      </c>
      <c r="AF279" s="56">
        <v>417</v>
      </c>
      <c r="AG279" s="55" t="s">
        <v>2</v>
      </c>
      <c r="AH279" s="54">
        <f t="shared" si="64"/>
        <v>1501.2</v>
      </c>
      <c r="AI279" s="53">
        <f t="shared" si="65"/>
        <v>75.06</v>
      </c>
      <c r="AJ279" s="52">
        <f t="shared" si="66"/>
        <v>9007.1999999999989</v>
      </c>
      <c r="AK279" s="51" t="s">
        <v>668</v>
      </c>
      <c r="AL279" s="50"/>
      <c r="AM279" s="49">
        <f t="shared" si="79"/>
        <v>368.5</v>
      </c>
      <c r="AN279" s="48">
        <f t="shared" si="75"/>
        <v>442.2</v>
      </c>
      <c r="AO279" s="47">
        <f t="shared" si="77"/>
        <v>7370</v>
      </c>
      <c r="AP279" s="46">
        <f t="shared" si="76"/>
        <v>8844</v>
      </c>
      <c r="AZ279" s="71">
        <v>120</v>
      </c>
      <c r="BA279" s="45">
        <v>7370</v>
      </c>
      <c r="BC279" s="464"/>
    </row>
    <row r="280" spans="1:55" ht="15" customHeight="1">
      <c r="A280" s="78" t="s">
        <v>546</v>
      </c>
      <c r="B280" s="77" t="s">
        <v>577</v>
      </c>
      <c r="C280" s="79">
        <v>50</v>
      </c>
      <c r="D280" s="79">
        <v>1000</v>
      </c>
      <c r="E280" s="79">
        <v>600</v>
      </c>
      <c r="F280" s="77" t="str">
        <f t="shared" si="69"/>
        <v>1000x600x50</v>
      </c>
      <c r="G280" s="470" t="s">
        <v>2062</v>
      </c>
      <c r="H280" s="73" t="s">
        <v>669</v>
      </c>
      <c r="I280" s="72" t="s">
        <v>117</v>
      </c>
      <c r="J280" s="70" t="s">
        <v>5</v>
      </c>
      <c r="K280" s="69"/>
      <c r="L280" s="69"/>
      <c r="M280" s="68"/>
      <c r="N280" s="67">
        <v>6</v>
      </c>
      <c r="O280" s="60">
        <f t="shared" si="70"/>
        <v>3.6</v>
      </c>
      <c r="P280" s="59">
        <f t="shared" si="71"/>
        <v>0.18</v>
      </c>
      <c r="Q280" s="58">
        <f t="shared" si="78"/>
        <v>21.599999999999998</v>
      </c>
      <c r="R280" s="62">
        <v>16</v>
      </c>
      <c r="S280" s="64">
        <v>2</v>
      </c>
      <c r="T280" s="180">
        <f>R280*N280</f>
        <v>96</v>
      </c>
      <c r="U280" s="60">
        <f>O280*R280</f>
        <v>57.6</v>
      </c>
      <c r="V280" s="59">
        <f>P280*R280</f>
        <v>2.88</v>
      </c>
      <c r="W280" s="60">
        <f>AZ280*V280</f>
        <v>345.59999999999997</v>
      </c>
      <c r="X280" s="60" t="s">
        <v>560</v>
      </c>
      <c r="Y280" s="179">
        <f>R280/S280*N280*C280+140</f>
        <v>2540</v>
      </c>
      <c r="Z280" s="161">
        <v>416</v>
      </c>
      <c r="AA280" s="64">
        <v>26</v>
      </c>
      <c r="AB280" s="60">
        <f t="shared" si="72"/>
        <v>1497.6000000000001</v>
      </c>
      <c r="AC280" s="59">
        <f t="shared" si="73"/>
        <v>74.88</v>
      </c>
      <c r="AD280" s="58">
        <f t="shared" si="74"/>
        <v>8985.5999999999985</v>
      </c>
      <c r="AE280" s="160" t="s">
        <v>143</v>
      </c>
      <c r="AF280" s="56">
        <v>27</v>
      </c>
      <c r="AG280" s="177" t="s">
        <v>150</v>
      </c>
      <c r="AH280" s="54">
        <f t="shared" si="64"/>
        <v>1555.2</v>
      </c>
      <c r="AI280" s="53">
        <f t="shared" si="65"/>
        <v>77.759999999999991</v>
      </c>
      <c r="AJ280" s="52">
        <f t="shared" si="66"/>
        <v>9331.1999999999989</v>
      </c>
      <c r="AK280" s="51" t="s">
        <v>668</v>
      </c>
      <c r="AL280" s="50" t="s">
        <v>667</v>
      </c>
      <c r="AM280" s="49">
        <f t="shared" si="79"/>
        <v>373.5</v>
      </c>
      <c r="AN280" s="48">
        <f t="shared" si="75"/>
        <v>448.2</v>
      </c>
      <c r="AO280" s="47">
        <f t="shared" si="77"/>
        <v>7470</v>
      </c>
      <c r="AP280" s="46">
        <f t="shared" si="76"/>
        <v>8964</v>
      </c>
      <c r="AZ280" s="71">
        <v>120</v>
      </c>
      <c r="BA280" s="45">
        <v>7470</v>
      </c>
      <c r="BC280" s="464"/>
    </row>
    <row r="281" spans="1:55" ht="15" customHeight="1">
      <c r="A281" s="78" t="s">
        <v>546</v>
      </c>
      <c r="B281" s="77" t="s">
        <v>577</v>
      </c>
      <c r="C281" s="79">
        <v>50</v>
      </c>
      <c r="D281" s="79">
        <v>1000</v>
      </c>
      <c r="E281" s="79">
        <v>600</v>
      </c>
      <c r="F281" s="77" t="str">
        <f t="shared" si="69"/>
        <v>1000x600x50</v>
      </c>
      <c r="G281" s="163" t="s">
        <v>666</v>
      </c>
      <c r="H281" s="73" t="s">
        <v>665</v>
      </c>
      <c r="I281" s="72" t="s">
        <v>117</v>
      </c>
      <c r="J281" s="70"/>
      <c r="K281" s="69" t="s">
        <v>5</v>
      </c>
      <c r="L281" s="69" t="s">
        <v>5</v>
      </c>
      <c r="M281" s="68"/>
      <c r="N281" s="67">
        <v>6</v>
      </c>
      <c r="O281" s="60">
        <f t="shared" si="70"/>
        <v>3.6</v>
      </c>
      <c r="P281" s="59">
        <f t="shared" si="71"/>
        <v>0.18</v>
      </c>
      <c r="Q281" s="58">
        <f t="shared" si="78"/>
        <v>21.599999999999998</v>
      </c>
      <c r="R281" s="62">
        <v>32</v>
      </c>
      <c r="S281" s="64">
        <v>4</v>
      </c>
      <c r="T281" s="180">
        <f>R281*N281</f>
        <v>192</v>
      </c>
      <c r="U281" s="60">
        <f>O281*R281</f>
        <v>115.2</v>
      </c>
      <c r="V281" s="59">
        <f>P281*R281</f>
        <v>5.76</v>
      </c>
      <c r="W281" s="60">
        <f>AZ281*V281</f>
        <v>691.19999999999993</v>
      </c>
      <c r="X281" s="60" t="s">
        <v>280</v>
      </c>
      <c r="Y281" s="185">
        <f>R281/S281*N281*C281+140</f>
        <v>2540</v>
      </c>
      <c r="Z281" s="161">
        <v>416</v>
      </c>
      <c r="AA281" s="64">
        <v>13</v>
      </c>
      <c r="AB281" s="60">
        <f t="shared" si="72"/>
        <v>1497.6000000000001</v>
      </c>
      <c r="AC281" s="59">
        <f t="shared" si="73"/>
        <v>74.88</v>
      </c>
      <c r="AD281" s="58">
        <f t="shared" si="74"/>
        <v>8985.5999999999985</v>
      </c>
      <c r="AE281" s="160" t="s">
        <v>143</v>
      </c>
      <c r="AF281" s="56">
        <v>14</v>
      </c>
      <c r="AG281" s="177" t="s">
        <v>150</v>
      </c>
      <c r="AH281" s="54">
        <f t="shared" si="64"/>
        <v>1612.8</v>
      </c>
      <c r="AI281" s="53">
        <f t="shared" si="65"/>
        <v>80.64</v>
      </c>
      <c r="AJ281" s="52">
        <f t="shared" si="66"/>
        <v>9676.7999999999993</v>
      </c>
      <c r="AK281" s="51" t="s">
        <v>664</v>
      </c>
      <c r="AL281" s="50" t="s">
        <v>663</v>
      </c>
      <c r="AM281" s="49">
        <f t="shared" si="79"/>
        <v>373.5</v>
      </c>
      <c r="AN281" s="48">
        <f t="shared" si="75"/>
        <v>448.2</v>
      </c>
      <c r="AO281" s="47">
        <f t="shared" si="77"/>
        <v>7470</v>
      </c>
      <c r="AP281" s="46">
        <f t="shared" si="76"/>
        <v>8964</v>
      </c>
      <c r="AZ281" s="71">
        <v>120</v>
      </c>
      <c r="BA281" s="45">
        <v>7470</v>
      </c>
      <c r="BC281" s="464"/>
    </row>
    <row r="282" spans="1:55" ht="15" customHeight="1">
      <c r="A282" s="78" t="s">
        <v>546</v>
      </c>
      <c r="B282" s="77" t="s">
        <v>577</v>
      </c>
      <c r="C282" s="79">
        <v>50</v>
      </c>
      <c r="D282" s="76">
        <v>1200</v>
      </c>
      <c r="E282" s="76">
        <v>600</v>
      </c>
      <c r="F282" s="75" t="str">
        <f t="shared" si="69"/>
        <v>1200x600x50</v>
      </c>
      <c r="G282" s="163" t="s">
        <v>662</v>
      </c>
      <c r="H282" s="73" t="s">
        <v>661</v>
      </c>
      <c r="I282" s="72" t="s">
        <v>2</v>
      </c>
      <c r="J282" s="70"/>
      <c r="K282" s="69" t="s">
        <v>5</v>
      </c>
      <c r="L282" s="69" t="s">
        <v>5</v>
      </c>
      <c r="M282" s="68"/>
      <c r="N282" s="67">
        <v>5</v>
      </c>
      <c r="O282" s="60">
        <f t="shared" si="70"/>
        <v>3.6</v>
      </c>
      <c r="P282" s="59">
        <f t="shared" si="71"/>
        <v>0.18</v>
      </c>
      <c r="Q282" s="58">
        <f t="shared" si="78"/>
        <v>21.599999999999998</v>
      </c>
      <c r="R282" s="168"/>
      <c r="S282" s="64"/>
      <c r="T282" s="167"/>
      <c r="U282" s="165"/>
      <c r="V282" s="166"/>
      <c r="W282" s="165"/>
      <c r="X282" s="165"/>
      <c r="Y282" s="164"/>
      <c r="Z282" s="62">
        <v>456</v>
      </c>
      <c r="AA282" s="61" t="s">
        <v>4</v>
      </c>
      <c r="AB282" s="60">
        <f t="shared" si="72"/>
        <v>1641.6000000000001</v>
      </c>
      <c r="AC282" s="59">
        <f t="shared" si="73"/>
        <v>82.08</v>
      </c>
      <c r="AD282" s="58">
        <f t="shared" si="74"/>
        <v>9849.5999999999985</v>
      </c>
      <c r="AE282" s="160" t="s">
        <v>143</v>
      </c>
      <c r="AF282" s="56">
        <v>417</v>
      </c>
      <c r="AG282" s="55" t="s">
        <v>2</v>
      </c>
      <c r="AH282" s="54">
        <f t="shared" si="64"/>
        <v>1501.2</v>
      </c>
      <c r="AI282" s="53">
        <f t="shared" si="65"/>
        <v>75.06</v>
      </c>
      <c r="AJ282" s="52">
        <f t="shared" si="66"/>
        <v>9007.1999999999989</v>
      </c>
      <c r="AK282" s="51" t="s">
        <v>658</v>
      </c>
      <c r="AL282" s="50"/>
      <c r="AM282" s="49">
        <f t="shared" si="79"/>
        <v>368.5</v>
      </c>
      <c r="AN282" s="48">
        <f t="shared" si="75"/>
        <v>442.2</v>
      </c>
      <c r="AO282" s="47">
        <f t="shared" si="77"/>
        <v>7370</v>
      </c>
      <c r="AP282" s="46">
        <f t="shared" si="76"/>
        <v>8844</v>
      </c>
      <c r="AZ282" s="71">
        <v>120</v>
      </c>
      <c r="BA282" s="45">
        <v>7370</v>
      </c>
      <c r="BC282" s="464"/>
    </row>
    <row r="283" spans="1:55" ht="15" customHeight="1">
      <c r="A283" s="78" t="s">
        <v>546</v>
      </c>
      <c r="B283" s="77" t="s">
        <v>577</v>
      </c>
      <c r="C283" s="79">
        <v>50</v>
      </c>
      <c r="D283" s="79">
        <v>1200</v>
      </c>
      <c r="E283" s="79">
        <v>600</v>
      </c>
      <c r="F283" s="77" t="str">
        <f t="shared" si="69"/>
        <v>1200x600x50</v>
      </c>
      <c r="G283" s="163" t="s">
        <v>660</v>
      </c>
      <c r="H283" s="73" t="s">
        <v>659</v>
      </c>
      <c r="I283" s="72" t="s">
        <v>117</v>
      </c>
      <c r="J283" s="70"/>
      <c r="K283" s="69" t="s">
        <v>5</v>
      </c>
      <c r="L283" s="69" t="s">
        <v>5</v>
      </c>
      <c r="M283" s="68"/>
      <c r="N283" s="67">
        <v>5</v>
      </c>
      <c r="O283" s="60">
        <f t="shared" si="70"/>
        <v>3.6</v>
      </c>
      <c r="P283" s="59">
        <f t="shared" si="71"/>
        <v>0.18</v>
      </c>
      <c r="Q283" s="58">
        <f t="shared" si="78"/>
        <v>21.599999999999998</v>
      </c>
      <c r="R283" s="62">
        <v>36</v>
      </c>
      <c r="S283" s="64">
        <v>4</v>
      </c>
      <c r="T283" s="180">
        <f>R283*N283</f>
        <v>180</v>
      </c>
      <c r="U283" s="60">
        <f>O283*R283</f>
        <v>129.6</v>
      </c>
      <c r="V283" s="59">
        <f>P283*R283</f>
        <v>6.4799999999999995</v>
      </c>
      <c r="W283" s="60">
        <f>AZ283*V283</f>
        <v>777.59999999999991</v>
      </c>
      <c r="X283" s="60" t="s">
        <v>204</v>
      </c>
      <c r="Y283" s="63">
        <f>R283/S283*N283*C283+140</f>
        <v>2390</v>
      </c>
      <c r="Z283" s="161">
        <v>396</v>
      </c>
      <c r="AA283" s="64">
        <v>11</v>
      </c>
      <c r="AB283" s="60">
        <f t="shared" si="72"/>
        <v>1425.6</v>
      </c>
      <c r="AC283" s="59">
        <f t="shared" si="73"/>
        <v>71.28</v>
      </c>
      <c r="AD283" s="58">
        <f t="shared" si="74"/>
        <v>8553.5999999999985</v>
      </c>
      <c r="AE283" s="160" t="s">
        <v>143</v>
      </c>
      <c r="AF283" s="56">
        <v>12</v>
      </c>
      <c r="AG283" s="177" t="s">
        <v>150</v>
      </c>
      <c r="AH283" s="54">
        <f t="shared" si="64"/>
        <v>1555.1999999999998</v>
      </c>
      <c r="AI283" s="53">
        <f t="shared" si="65"/>
        <v>77.759999999999991</v>
      </c>
      <c r="AJ283" s="52">
        <f t="shared" si="66"/>
        <v>9331.1999999999989</v>
      </c>
      <c r="AK283" s="51" t="s">
        <v>658</v>
      </c>
      <c r="AL283" s="50" t="s">
        <v>657</v>
      </c>
      <c r="AM283" s="49">
        <f t="shared" si="79"/>
        <v>373.5</v>
      </c>
      <c r="AN283" s="48">
        <f t="shared" si="75"/>
        <v>448.2</v>
      </c>
      <c r="AO283" s="47">
        <f t="shared" si="77"/>
        <v>7470</v>
      </c>
      <c r="AP283" s="46">
        <f t="shared" si="76"/>
        <v>8964</v>
      </c>
      <c r="AZ283" s="71">
        <v>120</v>
      </c>
      <c r="BA283" s="45">
        <v>7470</v>
      </c>
      <c r="BC283" s="464"/>
    </row>
    <row r="284" spans="1:55" ht="15" customHeight="1">
      <c r="A284" s="78" t="s">
        <v>546</v>
      </c>
      <c r="B284" s="77" t="s">
        <v>577</v>
      </c>
      <c r="C284" s="76">
        <v>70</v>
      </c>
      <c r="D284" s="76">
        <v>1000</v>
      </c>
      <c r="E284" s="76">
        <v>600</v>
      </c>
      <c r="F284" s="75" t="str">
        <f t="shared" si="69"/>
        <v>1000x600x70</v>
      </c>
      <c r="G284" s="163" t="s">
        <v>656</v>
      </c>
      <c r="H284" s="73" t="s">
        <v>655</v>
      </c>
      <c r="I284" s="72" t="s">
        <v>2</v>
      </c>
      <c r="J284" s="70" t="s">
        <v>5</v>
      </c>
      <c r="K284" s="69" t="s">
        <v>5</v>
      </c>
      <c r="L284" s="69" t="s">
        <v>5</v>
      </c>
      <c r="M284" s="68"/>
      <c r="N284" s="67">
        <v>3</v>
      </c>
      <c r="O284" s="60">
        <f t="shared" si="70"/>
        <v>1.8</v>
      </c>
      <c r="P284" s="59">
        <f t="shared" si="71"/>
        <v>0.126</v>
      </c>
      <c r="Q284" s="58">
        <f t="shared" si="78"/>
        <v>15.120000000000001</v>
      </c>
      <c r="R284" s="168"/>
      <c r="S284" s="64"/>
      <c r="T284" s="167"/>
      <c r="U284" s="165"/>
      <c r="V284" s="166"/>
      <c r="W284" s="165"/>
      <c r="X284" s="165"/>
      <c r="Y284" s="164"/>
      <c r="Z284" s="62">
        <v>624</v>
      </c>
      <c r="AA284" s="61" t="s">
        <v>4</v>
      </c>
      <c r="AB284" s="60">
        <f t="shared" si="72"/>
        <v>1123.2</v>
      </c>
      <c r="AC284" s="59">
        <f t="shared" si="73"/>
        <v>78.623999999999995</v>
      </c>
      <c r="AD284" s="58">
        <f t="shared" si="74"/>
        <v>9434.880000000001</v>
      </c>
      <c r="AE284" s="160" t="s">
        <v>143</v>
      </c>
      <c r="AF284" s="56">
        <v>596</v>
      </c>
      <c r="AG284" s="55" t="s">
        <v>2</v>
      </c>
      <c r="AH284" s="54">
        <f t="shared" si="64"/>
        <v>1072.8</v>
      </c>
      <c r="AI284" s="53">
        <f t="shared" si="65"/>
        <v>75.096000000000004</v>
      </c>
      <c r="AJ284" s="52">
        <f t="shared" si="66"/>
        <v>9011.52</v>
      </c>
      <c r="AK284" s="51" t="s">
        <v>654</v>
      </c>
      <c r="AL284" s="50"/>
      <c r="AM284" s="49">
        <f t="shared" si="79"/>
        <v>515.9</v>
      </c>
      <c r="AN284" s="48">
        <f t="shared" si="75"/>
        <v>619.08000000000004</v>
      </c>
      <c r="AO284" s="47">
        <f t="shared" si="77"/>
        <v>7370</v>
      </c>
      <c r="AP284" s="46">
        <f t="shared" si="76"/>
        <v>8844</v>
      </c>
      <c r="AZ284" s="71">
        <v>120</v>
      </c>
      <c r="BA284" s="45">
        <v>7370</v>
      </c>
      <c r="BC284" s="464"/>
    </row>
    <row r="285" spans="1:55" ht="15" customHeight="1">
      <c r="A285" s="78" t="s">
        <v>546</v>
      </c>
      <c r="B285" s="77" t="s">
        <v>577</v>
      </c>
      <c r="C285" s="79">
        <v>70</v>
      </c>
      <c r="D285" s="79">
        <v>1000</v>
      </c>
      <c r="E285" s="79">
        <v>600</v>
      </c>
      <c r="F285" s="77" t="str">
        <f t="shared" si="69"/>
        <v>1000x600x70</v>
      </c>
      <c r="G285" s="163" t="s">
        <v>653</v>
      </c>
      <c r="H285" s="73" t="s">
        <v>652</v>
      </c>
      <c r="I285" s="72" t="s">
        <v>2</v>
      </c>
      <c r="J285" s="70"/>
      <c r="K285" s="69"/>
      <c r="L285" s="69"/>
      <c r="M285" s="68" t="s">
        <v>5</v>
      </c>
      <c r="N285" s="67">
        <v>4</v>
      </c>
      <c r="O285" s="60">
        <f t="shared" si="70"/>
        <v>2.4</v>
      </c>
      <c r="P285" s="59">
        <f t="shared" si="71"/>
        <v>0.16800000000000001</v>
      </c>
      <c r="Q285" s="58">
        <f t="shared" si="78"/>
        <v>20.16</v>
      </c>
      <c r="R285" s="168"/>
      <c r="S285" s="64"/>
      <c r="T285" s="167"/>
      <c r="U285" s="165"/>
      <c r="V285" s="166"/>
      <c r="W285" s="165"/>
      <c r="X285" s="165"/>
      <c r="Y285" s="164"/>
      <c r="Z285" s="62">
        <v>468</v>
      </c>
      <c r="AA285" s="61" t="s">
        <v>4</v>
      </c>
      <c r="AB285" s="60">
        <f t="shared" si="72"/>
        <v>1123.2</v>
      </c>
      <c r="AC285" s="59">
        <f t="shared" si="73"/>
        <v>78.624000000000009</v>
      </c>
      <c r="AD285" s="58">
        <f t="shared" si="74"/>
        <v>9434.8799999999992</v>
      </c>
      <c r="AE285" s="160" t="s">
        <v>143</v>
      </c>
      <c r="AF285" s="56">
        <v>447</v>
      </c>
      <c r="AG285" s="55" t="s">
        <v>2</v>
      </c>
      <c r="AH285" s="54">
        <f t="shared" ref="AH285:AH348" si="80">IF(AG285="пач.",AF285*O285,AF285*U285)</f>
        <v>1072.8</v>
      </c>
      <c r="AI285" s="53">
        <f t="shared" ref="AI285:AI348" si="81">IF(AG285="пач.",AF285*P285,AF285*V285)</f>
        <v>75.096000000000004</v>
      </c>
      <c r="AJ285" s="52">
        <f t="shared" ref="AJ285:AJ348" si="82">IF(AG285="пач.",AF285*Q285,AF285*W285)</f>
        <v>9011.52</v>
      </c>
      <c r="AK285" s="51" t="s">
        <v>651</v>
      </c>
      <c r="AL285" s="50"/>
      <c r="AM285" s="49">
        <f t="shared" si="79"/>
        <v>515.9</v>
      </c>
      <c r="AN285" s="48">
        <f t="shared" si="75"/>
        <v>619.08000000000004</v>
      </c>
      <c r="AO285" s="47">
        <f t="shared" si="77"/>
        <v>7370</v>
      </c>
      <c r="AP285" s="46">
        <f t="shared" si="76"/>
        <v>8844</v>
      </c>
      <c r="AZ285" s="71">
        <v>120</v>
      </c>
      <c r="BA285" s="45">
        <v>7370</v>
      </c>
      <c r="BC285" s="464"/>
    </row>
    <row r="286" spans="1:55" ht="15" customHeight="1">
      <c r="A286" s="78" t="s">
        <v>546</v>
      </c>
      <c r="B286" s="77" t="s">
        <v>577</v>
      </c>
      <c r="C286" s="79">
        <v>70</v>
      </c>
      <c r="D286" s="76">
        <v>1200</v>
      </c>
      <c r="E286" s="76">
        <v>600</v>
      </c>
      <c r="F286" s="75" t="str">
        <f t="shared" si="69"/>
        <v>1200x600x70</v>
      </c>
      <c r="G286" s="163" t="s">
        <v>650</v>
      </c>
      <c r="H286" s="73" t="s">
        <v>649</v>
      </c>
      <c r="I286" s="72" t="s">
        <v>2</v>
      </c>
      <c r="J286" s="70"/>
      <c r="K286" s="69"/>
      <c r="L286" s="69" t="s">
        <v>5</v>
      </c>
      <c r="M286" s="68"/>
      <c r="N286" s="67">
        <v>3</v>
      </c>
      <c r="O286" s="60">
        <f t="shared" si="70"/>
        <v>2.16</v>
      </c>
      <c r="P286" s="59">
        <f t="shared" si="71"/>
        <v>0.15120000000000003</v>
      </c>
      <c r="Q286" s="58">
        <f t="shared" si="78"/>
        <v>18.144000000000002</v>
      </c>
      <c r="R286" s="168"/>
      <c r="S286" s="64"/>
      <c r="T286" s="167"/>
      <c r="U286" s="165"/>
      <c r="V286" s="166"/>
      <c r="W286" s="165"/>
      <c r="X286" s="165"/>
      <c r="Y286" s="164"/>
      <c r="Z286" s="62">
        <v>528</v>
      </c>
      <c r="AA286" s="61" t="s">
        <v>4</v>
      </c>
      <c r="AB286" s="60">
        <f t="shared" si="72"/>
        <v>1140.48</v>
      </c>
      <c r="AC286" s="59">
        <f t="shared" si="73"/>
        <v>79.833600000000018</v>
      </c>
      <c r="AD286" s="58">
        <f t="shared" si="74"/>
        <v>9580.0320000000011</v>
      </c>
      <c r="AE286" s="160" t="s">
        <v>143</v>
      </c>
      <c r="AF286" s="56">
        <v>497</v>
      </c>
      <c r="AG286" s="55" t="s">
        <v>2</v>
      </c>
      <c r="AH286" s="54">
        <f t="shared" si="80"/>
        <v>1073.52</v>
      </c>
      <c r="AI286" s="53">
        <f t="shared" si="81"/>
        <v>75.146400000000014</v>
      </c>
      <c r="AJ286" s="52">
        <f t="shared" si="82"/>
        <v>9017.5680000000011</v>
      </c>
      <c r="AK286" s="51" t="s">
        <v>648</v>
      </c>
      <c r="AL286" s="50"/>
      <c r="AM286" s="49">
        <f t="shared" si="79"/>
        <v>515.9</v>
      </c>
      <c r="AN286" s="48">
        <f t="shared" si="75"/>
        <v>619.08000000000004</v>
      </c>
      <c r="AO286" s="47">
        <f t="shared" si="77"/>
        <v>7370</v>
      </c>
      <c r="AP286" s="46">
        <f t="shared" si="76"/>
        <v>8844</v>
      </c>
      <c r="AZ286" s="71">
        <v>120</v>
      </c>
      <c r="BA286" s="45">
        <v>7370</v>
      </c>
      <c r="BC286" s="464"/>
    </row>
    <row r="287" spans="1:55" ht="15" customHeight="1">
      <c r="A287" s="78" t="s">
        <v>546</v>
      </c>
      <c r="B287" s="77" t="s">
        <v>577</v>
      </c>
      <c r="C287" s="76">
        <v>80</v>
      </c>
      <c r="D287" s="76">
        <v>1000</v>
      </c>
      <c r="E287" s="76">
        <v>600</v>
      </c>
      <c r="F287" s="75" t="str">
        <f t="shared" si="69"/>
        <v>1000x600x80</v>
      </c>
      <c r="G287" s="163" t="s">
        <v>647</v>
      </c>
      <c r="H287" s="73" t="s">
        <v>646</v>
      </c>
      <c r="I287" s="72" t="s">
        <v>2</v>
      </c>
      <c r="J287" s="70" t="s">
        <v>5</v>
      </c>
      <c r="K287" s="69" t="s">
        <v>5</v>
      </c>
      <c r="L287" s="69" t="s">
        <v>5</v>
      </c>
      <c r="M287" s="68" t="s">
        <v>5</v>
      </c>
      <c r="N287" s="67">
        <v>3</v>
      </c>
      <c r="O287" s="60">
        <f t="shared" si="70"/>
        <v>1.8</v>
      </c>
      <c r="P287" s="59">
        <f t="shared" si="71"/>
        <v>0.14399999999999999</v>
      </c>
      <c r="Q287" s="58">
        <f t="shared" si="78"/>
        <v>15.839999999999998</v>
      </c>
      <c r="R287" s="168"/>
      <c r="S287" s="64"/>
      <c r="T287" s="167"/>
      <c r="U287" s="165"/>
      <c r="V287" s="166"/>
      <c r="W287" s="165"/>
      <c r="X287" s="165"/>
      <c r="Y287" s="164"/>
      <c r="Z287" s="62">
        <v>572</v>
      </c>
      <c r="AA287" s="61" t="s">
        <v>4</v>
      </c>
      <c r="AB287" s="60">
        <f t="shared" si="72"/>
        <v>1029.6000000000001</v>
      </c>
      <c r="AC287" s="59">
        <f t="shared" si="73"/>
        <v>82.367999999999995</v>
      </c>
      <c r="AD287" s="58">
        <f t="shared" si="74"/>
        <v>9060.48</v>
      </c>
      <c r="AE287" s="160" t="s">
        <v>143</v>
      </c>
      <c r="AF287" s="56">
        <v>569</v>
      </c>
      <c r="AG287" s="55" t="s">
        <v>2</v>
      </c>
      <c r="AH287" s="54">
        <f t="shared" si="80"/>
        <v>1024.2</v>
      </c>
      <c r="AI287" s="53">
        <f t="shared" si="81"/>
        <v>81.935999999999993</v>
      </c>
      <c r="AJ287" s="52">
        <f t="shared" si="82"/>
        <v>9012.9599999999991</v>
      </c>
      <c r="AK287" s="51" t="s">
        <v>645</v>
      </c>
      <c r="AL287" s="50"/>
      <c r="AM287" s="49">
        <f t="shared" si="79"/>
        <v>589.6</v>
      </c>
      <c r="AN287" s="48">
        <f t="shared" si="75"/>
        <v>707.52</v>
      </c>
      <c r="AO287" s="47">
        <f t="shared" si="77"/>
        <v>7370</v>
      </c>
      <c r="AP287" s="46">
        <f t="shared" si="76"/>
        <v>8844</v>
      </c>
      <c r="AZ287" s="71">
        <v>110</v>
      </c>
      <c r="BA287" s="45">
        <v>7370</v>
      </c>
      <c r="BC287" s="464"/>
    </row>
    <row r="288" spans="1:55" ht="15" customHeight="1">
      <c r="A288" s="78" t="s">
        <v>546</v>
      </c>
      <c r="B288" s="77" t="s">
        <v>577</v>
      </c>
      <c r="C288" s="79">
        <v>80</v>
      </c>
      <c r="D288" s="76">
        <v>1200</v>
      </c>
      <c r="E288" s="76">
        <v>600</v>
      </c>
      <c r="F288" s="75" t="str">
        <f t="shared" si="69"/>
        <v>1200x600x80</v>
      </c>
      <c r="G288" s="163" t="s">
        <v>644</v>
      </c>
      <c r="H288" s="73" t="s">
        <v>643</v>
      </c>
      <c r="I288" s="72" t="s">
        <v>2</v>
      </c>
      <c r="J288" s="70"/>
      <c r="K288" s="69" t="s">
        <v>5</v>
      </c>
      <c r="L288" s="69" t="s">
        <v>5</v>
      </c>
      <c r="M288" s="68"/>
      <c r="N288" s="67">
        <v>3</v>
      </c>
      <c r="O288" s="60">
        <f t="shared" si="70"/>
        <v>2.16</v>
      </c>
      <c r="P288" s="59">
        <f t="shared" si="71"/>
        <v>0.17280000000000001</v>
      </c>
      <c r="Q288" s="58">
        <f t="shared" si="78"/>
        <v>19.008000000000003</v>
      </c>
      <c r="R288" s="168"/>
      <c r="S288" s="64"/>
      <c r="T288" s="167"/>
      <c r="U288" s="165"/>
      <c r="V288" s="166"/>
      <c r="W288" s="165"/>
      <c r="X288" s="165"/>
      <c r="Y288" s="164"/>
      <c r="Z288" s="62">
        <v>484</v>
      </c>
      <c r="AA288" s="61" t="s">
        <v>4</v>
      </c>
      <c r="AB288" s="60">
        <f t="shared" si="72"/>
        <v>1045.44</v>
      </c>
      <c r="AC288" s="59">
        <f t="shared" si="73"/>
        <v>83.635199999999998</v>
      </c>
      <c r="AD288" s="58">
        <f t="shared" si="74"/>
        <v>9199.8720000000012</v>
      </c>
      <c r="AE288" s="160" t="s">
        <v>143</v>
      </c>
      <c r="AF288" s="56">
        <v>474</v>
      </c>
      <c r="AG288" s="55" t="s">
        <v>2</v>
      </c>
      <c r="AH288" s="54">
        <f t="shared" si="80"/>
        <v>1023.84</v>
      </c>
      <c r="AI288" s="53">
        <f t="shared" si="81"/>
        <v>81.907200000000003</v>
      </c>
      <c r="AJ288" s="52">
        <f t="shared" si="82"/>
        <v>9009.7920000000013</v>
      </c>
      <c r="AK288" s="51" t="s">
        <v>642</v>
      </c>
      <c r="AL288" s="50"/>
      <c r="AM288" s="49">
        <f t="shared" si="79"/>
        <v>589.6</v>
      </c>
      <c r="AN288" s="48">
        <f t="shared" si="75"/>
        <v>707.52</v>
      </c>
      <c r="AO288" s="47">
        <f t="shared" si="77"/>
        <v>7370</v>
      </c>
      <c r="AP288" s="46">
        <f t="shared" si="76"/>
        <v>8844</v>
      </c>
      <c r="AZ288" s="71">
        <v>110</v>
      </c>
      <c r="BA288" s="45">
        <v>7370</v>
      </c>
      <c r="BC288" s="464"/>
    </row>
    <row r="289" spans="1:55" ht="15" customHeight="1">
      <c r="A289" s="78" t="s">
        <v>546</v>
      </c>
      <c r="B289" s="77" t="s">
        <v>577</v>
      </c>
      <c r="C289" s="76">
        <v>100</v>
      </c>
      <c r="D289" s="76">
        <v>1000</v>
      </c>
      <c r="E289" s="76">
        <v>600</v>
      </c>
      <c r="F289" s="75" t="str">
        <f t="shared" si="69"/>
        <v>1000x600x100</v>
      </c>
      <c r="G289" s="163" t="s">
        <v>641</v>
      </c>
      <c r="H289" s="73" t="s">
        <v>640</v>
      </c>
      <c r="I289" s="72" t="s">
        <v>2</v>
      </c>
      <c r="J289" s="70" t="s">
        <v>5</v>
      </c>
      <c r="K289" s="69" t="s">
        <v>5</v>
      </c>
      <c r="L289" s="69" t="s">
        <v>5</v>
      </c>
      <c r="M289" s="68" t="s">
        <v>5</v>
      </c>
      <c r="N289" s="67">
        <v>3</v>
      </c>
      <c r="O289" s="60">
        <f t="shared" si="70"/>
        <v>1.8</v>
      </c>
      <c r="P289" s="59">
        <f t="shared" si="71"/>
        <v>0.18</v>
      </c>
      <c r="Q289" s="58">
        <f t="shared" si="78"/>
        <v>19.8</v>
      </c>
      <c r="R289" s="168"/>
      <c r="S289" s="64"/>
      <c r="T289" s="167"/>
      <c r="U289" s="165"/>
      <c r="V289" s="166"/>
      <c r="W289" s="165"/>
      <c r="X289" s="165"/>
      <c r="Y289" s="164"/>
      <c r="Z289" s="62">
        <v>416</v>
      </c>
      <c r="AA289" s="61" t="s">
        <v>4</v>
      </c>
      <c r="AB289" s="60">
        <f t="shared" si="72"/>
        <v>748.80000000000007</v>
      </c>
      <c r="AC289" s="59">
        <f t="shared" si="73"/>
        <v>74.88</v>
      </c>
      <c r="AD289" s="58">
        <f t="shared" si="74"/>
        <v>8236.8000000000011</v>
      </c>
      <c r="AE289" s="178" t="s">
        <v>287</v>
      </c>
      <c r="AF289" s="56">
        <v>304</v>
      </c>
      <c r="AG289" s="55" t="s">
        <v>2</v>
      </c>
      <c r="AH289" s="54">
        <f t="shared" si="80"/>
        <v>547.20000000000005</v>
      </c>
      <c r="AI289" s="53">
        <f t="shared" si="81"/>
        <v>54.72</v>
      </c>
      <c r="AJ289" s="52">
        <f t="shared" si="82"/>
        <v>6019.2</v>
      </c>
      <c r="AK289" s="51" t="s">
        <v>633</v>
      </c>
      <c r="AL289" s="50"/>
      <c r="AM289" s="49">
        <f t="shared" si="79"/>
        <v>730</v>
      </c>
      <c r="AN289" s="48">
        <f t="shared" si="75"/>
        <v>876</v>
      </c>
      <c r="AO289" s="47">
        <f t="shared" si="77"/>
        <v>7300</v>
      </c>
      <c r="AP289" s="46">
        <f t="shared" si="76"/>
        <v>8760</v>
      </c>
      <c r="AZ289" s="71">
        <v>110</v>
      </c>
      <c r="BA289" s="45">
        <v>7300</v>
      </c>
      <c r="BC289" s="464"/>
    </row>
    <row r="290" spans="1:55" ht="15" customHeight="1">
      <c r="A290" s="78" t="s">
        <v>546</v>
      </c>
      <c r="B290" s="77" t="s">
        <v>577</v>
      </c>
      <c r="C290" s="79">
        <v>100</v>
      </c>
      <c r="D290" s="79">
        <v>1000</v>
      </c>
      <c r="E290" s="79">
        <v>600</v>
      </c>
      <c r="F290" s="77" t="str">
        <f t="shared" si="69"/>
        <v>1000x600x100</v>
      </c>
      <c r="G290" s="163" t="s">
        <v>639</v>
      </c>
      <c r="H290" s="73" t="s">
        <v>638</v>
      </c>
      <c r="I290" s="72" t="s">
        <v>117</v>
      </c>
      <c r="J290" s="70" t="s">
        <v>5</v>
      </c>
      <c r="K290" s="69"/>
      <c r="L290" s="69"/>
      <c r="M290" s="68"/>
      <c r="N290" s="67">
        <v>3</v>
      </c>
      <c r="O290" s="60">
        <f t="shared" si="70"/>
        <v>1.8</v>
      </c>
      <c r="P290" s="59">
        <f t="shared" si="71"/>
        <v>0.18</v>
      </c>
      <c r="Q290" s="58">
        <f t="shared" si="78"/>
        <v>19.8</v>
      </c>
      <c r="R290" s="62">
        <v>16</v>
      </c>
      <c r="S290" s="64">
        <v>2</v>
      </c>
      <c r="T290" s="180">
        <f>R290*N290</f>
        <v>48</v>
      </c>
      <c r="U290" s="60">
        <f>O290*R290</f>
        <v>28.8</v>
      </c>
      <c r="V290" s="59">
        <f>P290*R290</f>
        <v>2.88</v>
      </c>
      <c r="W290" s="60">
        <f>AZ290*V290</f>
        <v>316.8</v>
      </c>
      <c r="X290" s="60" t="s">
        <v>560</v>
      </c>
      <c r="Y290" s="179">
        <f>R290/S290*N290*C290+140</f>
        <v>2540</v>
      </c>
      <c r="Z290" s="161">
        <v>416</v>
      </c>
      <c r="AA290" s="64">
        <v>26</v>
      </c>
      <c r="AB290" s="60">
        <f t="shared" si="72"/>
        <v>748.80000000000007</v>
      </c>
      <c r="AC290" s="59">
        <f t="shared" si="73"/>
        <v>74.88</v>
      </c>
      <c r="AD290" s="58">
        <f t="shared" si="74"/>
        <v>8236.8000000000011</v>
      </c>
      <c r="AE290" s="178" t="s">
        <v>287</v>
      </c>
      <c r="AF290" s="56">
        <v>19</v>
      </c>
      <c r="AG290" s="177" t="s">
        <v>150</v>
      </c>
      <c r="AH290" s="54">
        <f t="shared" si="80"/>
        <v>547.20000000000005</v>
      </c>
      <c r="AI290" s="53">
        <f t="shared" si="81"/>
        <v>54.72</v>
      </c>
      <c r="AJ290" s="52">
        <f t="shared" si="82"/>
        <v>6019.2</v>
      </c>
      <c r="AK290" s="51" t="s">
        <v>637</v>
      </c>
      <c r="AL290" s="50" t="s">
        <v>636</v>
      </c>
      <c r="AM290" s="49">
        <f t="shared" si="79"/>
        <v>740</v>
      </c>
      <c r="AN290" s="48">
        <f t="shared" si="75"/>
        <v>888</v>
      </c>
      <c r="AO290" s="47">
        <f t="shared" si="77"/>
        <v>7400</v>
      </c>
      <c r="AP290" s="46">
        <f t="shared" si="76"/>
        <v>8880</v>
      </c>
      <c r="AZ290" s="71">
        <v>110</v>
      </c>
      <c r="BA290" s="45">
        <v>7400</v>
      </c>
      <c r="BC290" s="464"/>
    </row>
    <row r="291" spans="1:55" ht="15" customHeight="1">
      <c r="A291" s="78" t="s">
        <v>546</v>
      </c>
      <c r="B291" s="77" t="s">
        <v>577</v>
      </c>
      <c r="C291" s="79">
        <v>100</v>
      </c>
      <c r="D291" s="79">
        <v>1000</v>
      </c>
      <c r="E291" s="79">
        <v>600</v>
      </c>
      <c r="F291" s="77" t="str">
        <f t="shared" si="69"/>
        <v>1000x600x100</v>
      </c>
      <c r="G291" s="163" t="s">
        <v>635</v>
      </c>
      <c r="H291" s="73" t="s">
        <v>634</v>
      </c>
      <c r="I291" s="72" t="s">
        <v>117</v>
      </c>
      <c r="J291" s="70"/>
      <c r="K291" s="69" t="s">
        <v>5</v>
      </c>
      <c r="L291" s="69" t="s">
        <v>5</v>
      </c>
      <c r="M291" s="68"/>
      <c r="N291" s="67">
        <v>3</v>
      </c>
      <c r="O291" s="60">
        <f t="shared" si="70"/>
        <v>1.8</v>
      </c>
      <c r="P291" s="59">
        <f t="shared" si="71"/>
        <v>0.18</v>
      </c>
      <c r="Q291" s="58">
        <f t="shared" si="78"/>
        <v>19.8</v>
      </c>
      <c r="R291" s="62">
        <v>32</v>
      </c>
      <c r="S291" s="64">
        <v>4</v>
      </c>
      <c r="T291" s="180">
        <f>R291*N291</f>
        <v>96</v>
      </c>
      <c r="U291" s="60">
        <f>O291*R291</f>
        <v>57.6</v>
      </c>
      <c r="V291" s="59">
        <f>P291*R291</f>
        <v>5.76</v>
      </c>
      <c r="W291" s="60">
        <f>AZ291*V291</f>
        <v>633.6</v>
      </c>
      <c r="X291" s="60" t="s">
        <v>280</v>
      </c>
      <c r="Y291" s="185">
        <f>R291/S291*N291*C291+140</f>
        <v>2540</v>
      </c>
      <c r="Z291" s="161">
        <v>416</v>
      </c>
      <c r="AA291" s="64">
        <v>13</v>
      </c>
      <c r="AB291" s="60">
        <f t="shared" si="72"/>
        <v>748.80000000000007</v>
      </c>
      <c r="AC291" s="59">
        <f t="shared" si="73"/>
        <v>74.88</v>
      </c>
      <c r="AD291" s="58">
        <f t="shared" si="74"/>
        <v>8236.8000000000011</v>
      </c>
      <c r="AE291" s="178" t="s">
        <v>287</v>
      </c>
      <c r="AF291" s="56">
        <v>10</v>
      </c>
      <c r="AG291" s="177" t="s">
        <v>150</v>
      </c>
      <c r="AH291" s="54">
        <f t="shared" si="80"/>
        <v>576</v>
      </c>
      <c r="AI291" s="53">
        <f t="shared" si="81"/>
        <v>57.599999999999994</v>
      </c>
      <c r="AJ291" s="52">
        <f t="shared" si="82"/>
        <v>6336</v>
      </c>
      <c r="AK291" s="51" t="s">
        <v>633</v>
      </c>
      <c r="AL291" s="50" t="s">
        <v>632</v>
      </c>
      <c r="AM291" s="49">
        <f t="shared" si="79"/>
        <v>740</v>
      </c>
      <c r="AN291" s="48">
        <f t="shared" si="75"/>
        <v>888</v>
      </c>
      <c r="AO291" s="47">
        <f t="shared" si="77"/>
        <v>7400</v>
      </c>
      <c r="AP291" s="46">
        <f t="shared" si="76"/>
        <v>8880</v>
      </c>
      <c r="AZ291" s="71">
        <v>110</v>
      </c>
      <c r="BA291" s="45">
        <v>7400</v>
      </c>
      <c r="BC291" s="464"/>
    </row>
    <row r="292" spans="1:55" ht="15" customHeight="1">
      <c r="A292" s="78" t="s">
        <v>546</v>
      </c>
      <c r="B292" s="77" t="s">
        <v>577</v>
      </c>
      <c r="C292" s="79">
        <v>100</v>
      </c>
      <c r="D292" s="76">
        <v>1200</v>
      </c>
      <c r="E292" s="76">
        <v>600</v>
      </c>
      <c r="F292" s="75" t="str">
        <f t="shared" si="69"/>
        <v>1200x600x100</v>
      </c>
      <c r="G292" s="163" t="s">
        <v>631</v>
      </c>
      <c r="H292" s="73" t="s">
        <v>630</v>
      </c>
      <c r="I292" s="72" t="s">
        <v>2</v>
      </c>
      <c r="J292" s="70"/>
      <c r="K292" s="69" t="s">
        <v>5</v>
      </c>
      <c r="L292" s="69" t="s">
        <v>5</v>
      </c>
      <c r="M292" s="68"/>
      <c r="N292" s="67">
        <v>2</v>
      </c>
      <c r="O292" s="60">
        <f t="shared" si="70"/>
        <v>1.44</v>
      </c>
      <c r="P292" s="59">
        <f t="shared" si="71"/>
        <v>0.14399999999999999</v>
      </c>
      <c r="Q292" s="58">
        <f t="shared" si="78"/>
        <v>15.839999999999998</v>
      </c>
      <c r="R292" s="168"/>
      <c r="S292" s="64"/>
      <c r="T292" s="167"/>
      <c r="U292" s="165"/>
      <c r="V292" s="166"/>
      <c r="W292" s="165"/>
      <c r="X292" s="165"/>
      <c r="Y292" s="164"/>
      <c r="Z292" s="62">
        <v>572</v>
      </c>
      <c r="AA292" s="61" t="s">
        <v>4</v>
      </c>
      <c r="AB292" s="60">
        <f t="shared" si="72"/>
        <v>823.68</v>
      </c>
      <c r="AC292" s="59">
        <f t="shared" si="73"/>
        <v>82.367999999999995</v>
      </c>
      <c r="AD292" s="58">
        <f t="shared" si="74"/>
        <v>9060.48</v>
      </c>
      <c r="AE292" s="178" t="s">
        <v>287</v>
      </c>
      <c r="AF292" s="56">
        <v>379</v>
      </c>
      <c r="AG292" s="55" t="s">
        <v>2</v>
      </c>
      <c r="AH292" s="54">
        <f t="shared" si="80"/>
        <v>545.76</v>
      </c>
      <c r="AI292" s="53">
        <f t="shared" si="81"/>
        <v>54.575999999999993</v>
      </c>
      <c r="AJ292" s="52">
        <f t="shared" si="82"/>
        <v>6003.36</v>
      </c>
      <c r="AK292" s="51" t="s">
        <v>627</v>
      </c>
      <c r="AL292" s="50"/>
      <c r="AM292" s="49">
        <f t="shared" si="79"/>
        <v>730</v>
      </c>
      <c r="AN292" s="48">
        <f t="shared" si="75"/>
        <v>876</v>
      </c>
      <c r="AO292" s="47">
        <f t="shared" si="77"/>
        <v>7300</v>
      </c>
      <c r="AP292" s="46">
        <f t="shared" si="76"/>
        <v>8760</v>
      </c>
      <c r="AZ292" s="71">
        <v>110</v>
      </c>
      <c r="BA292" s="45">
        <v>7300</v>
      </c>
      <c r="BC292" s="464"/>
    </row>
    <row r="293" spans="1:55" ht="15" customHeight="1">
      <c r="A293" s="78" t="s">
        <v>546</v>
      </c>
      <c r="B293" s="77" t="s">
        <v>577</v>
      </c>
      <c r="C293" s="79">
        <v>100</v>
      </c>
      <c r="D293" s="79">
        <v>1200</v>
      </c>
      <c r="E293" s="79">
        <v>600</v>
      </c>
      <c r="F293" s="77" t="str">
        <f t="shared" si="69"/>
        <v>1200x600x100</v>
      </c>
      <c r="G293" s="163" t="s">
        <v>629</v>
      </c>
      <c r="H293" s="73" t="s">
        <v>628</v>
      </c>
      <c r="I293" s="72" t="s">
        <v>117</v>
      </c>
      <c r="J293" s="70"/>
      <c r="K293" s="69" t="s">
        <v>5</v>
      </c>
      <c r="L293" s="69" t="s">
        <v>5</v>
      </c>
      <c r="M293" s="68"/>
      <c r="N293" s="67">
        <v>2</v>
      </c>
      <c r="O293" s="60">
        <f t="shared" si="70"/>
        <v>1.44</v>
      </c>
      <c r="P293" s="59">
        <f t="shared" si="71"/>
        <v>0.14399999999999999</v>
      </c>
      <c r="Q293" s="58">
        <f t="shared" si="78"/>
        <v>15.839999999999998</v>
      </c>
      <c r="R293" s="62">
        <v>48</v>
      </c>
      <c r="S293" s="64">
        <v>4</v>
      </c>
      <c r="T293" s="180">
        <f>R293*N293</f>
        <v>96</v>
      </c>
      <c r="U293" s="60">
        <f>O293*R293</f>
        <v>69.12</v>
      </c>
      <c r="V293" s="59">
        <f>P293*R293</f>
        <v>6.911999999999999</v>
      </c>
      <c r="W293" s="60">
        <f>AZ293*V293</f>
        <v>760.31999999999994</v>
      </c>
      <c r="X293" s="60" t="s">
        <v>204</v>
      </c>
      <c r="Y293" s="63">
        <f>R293/S293*N293*C293+140</f>
        <v>2540</v>
      </c>
      <c r="Z293" s="161">
        <v>528</v>
      </c>
      <c r="AA293" s="64">
        <v>11</v>
      </c>
      <c r="AB293" s="60">
        <f t="shared" si="72"/>
        <v>760.32</v>
      </c>
      <c r="AC293" s="59">
        <f t="shared" si="73"/>
        <v>76.031999999999982</v>
      </c>
      <c r="AD293" s="58">
        <f t="shared" si="74"/>
        <v>8363.5199999999986</v>
      </c>
      <c r="AE293" s="178" t="s">
        <v>287</v>
      </c>
      <c r="AF293" s="56">
        <v>8</v>
      </c>
      <c r="AG293" s="177" t="s">
        <v>150</v>
      </c>
      <c r="AH293" s="54">
        <f t="shared" si="80"/>
        <v>552.96</v>
      </c>
      <c r="AI293" s="53">
        <f t="shared" si="81"/>
        <v>55.295999999999992</v>
      </c>
      <c r="AJ293" s="52">
        <f t="shared" si="82"/>
        <v>6082.5599999999995</v>
      </c>
      <c r="AK293" s="51" t="s">
        <v>627</v>
      </c>
      <c r="AL293" s="50" t="s">
        <v>626</v>
      </c>
      <c r="AM293" s="49">
        <f t="shared" si="79"/>
        <v>740</v>
      </c>
      <c r="AN293" s="48">
        <f t="shared" si="75"/>
        <v>888</v>
      </c>
      <c r="AO293" s="47">
        <f t="shared" si="77"/>
        <v>7400</v>
      </c>
      <c r="AP293" s="46">
        <f t="shared" si="76"/>
        <v>8880</v>
      </c>
      <c r="AZ293" s="71">
        <v>110</v>
      </c>
      <c r="BA293" s="45">
        <v>7400</v>
      </c>
      <c r="BC293" s="464"/>
    </row>
    <row r="294" spans="1:55" ht="15" customHeight="1">
      <c r="A294" s="78" t="s">
        <v>546</v>
      </c>
      <c r="B294" s="77" t="s">
        <v>577</v>
      </c>
      <c r="C294" s="76">
        <v>120</v>
      </c>
      <c r="D294" s="76">
        <v>1000</v>
      </c>
      <c r="E294" s="76">
        <v>600</v>
      </c>
      <c r="F294" s="75" t="str">
        <f t="shared" si="69"/>
        <v>1000x600x120</v>
      </c>
      <c r="G294" s="163" t="s">
        <v>625</v>
      </c>
      <c r="H294" s="73" t="s">
        <v>624</v>
      </c>
      <c r="I294" s="72" t="s">
        <v>2</v>
      </c>
      <c r="J294" s="70" t="s">
        <v>5</v>
      </c>
      <c r="K294" s="69" t="s">
        <v>5</v>
      </c>
      <c r="L294" s="69" t="s">
        <v>5</v>
      </c>
      <c r="M294" s="68" t="s">
        <v>5</v>
      </c>
      <c r="N294" s="67">
        <v>2</v>
      </c>
      <c r="O294" s="60">
        <f t="shared" si="70"/>
        <v>1.2</v>
      </c>
      <c r="P294" s="59">
        <f t="shared" si="71"/>
        <v>0.14399999999999999</v>
      </c>
      <c r="Q294" s="58">
        <f t="shared" si="78"/>
        <v>15.839999999999998</v>
      </c>
      <c r="R294" s="168"/>
      <c r="S294" s="64"/>
      <c r="T294" s="167"/>
      <c r="U294" s="165"/>
      <c r="V294" s="166"/>
      <c r="W294" s="165"/>
      <c r="X294" s="165"/>
      <c r="Y294" s="164"/>
      <c r="Z294" s="62">
        <v>572</v>
      </c>
      <c r="AA294" s="61" t="s">
        <v>4</v>
      </c>
      <c r="AB294" s="60">
        <f t="shared" si="72"/>
        <v>686.4</v>
      </c>
      <c r="AC294" s="59">
        <f t="shared" si="73"/>
        <v>82.367999999999995</v>
      </c>
      <c r="AD294" s="58">
        <f t="shared" si="74"/>
        <v>9060.48</v>
      </c>
      <c r="AE294" s="160" t="s">
        <v>143</v>
      </c>
      <c r="AF294" s="56">
        <v>569</v>
      </c>
      <c r="AG294" s="55" t="s">
        <v>2</v>
      </c>
      <c r="AH294" s="54">
        <f t="shared" si="80"/>
        <v>682.8</v>
      </c>
      <c r="AI294" s="53">
        <f t="shared" si="81"/>
        <v>81.935999999999993</v>
      </c>
      <c r="AJ294" s="52">
        <f t="shared" si="82"/>
        <v>9012.9599999999991</v>
      </c>
      <c r="AK294" s="51" t="s">
        <v>623</v>
      </c>
      <c r="AL294" s="50"/>
      <c r="AM294" s="49">
        <f t="shared" si="79"/>
        <v>884.4</v>
      </c>
      <c r="AN294" s="48">
        <f t="shared" si="75"/>
        <v>1061.28</v>
      </c>
      <c r="AO294" s="47">
        <f t="shared" si="77"/>
        <v>7370</v>
      </c>
      <c r="AP294" s="46">
        <f t="shared" si="76"/>
        <v>8844</v>
      </c>
      <c r="AZ294" s="71">
        <v>110</v>
      </c>
      <c r="BA294" s="45">
        <v>7370</v>
      </c>
      <c r="BC294" s="464"/>
    </row>
    <row r="295" spans="1:55" ht="15" customHeight="1">
      <c r="A295" s="78" t="s">
        <v>546</v>
      </c>
      <c r="B295" s="77" t="s">
        <v>577</v>
      </c>
      <c r="C295" s="79">
        <v>120</v>
      </c>
      <c r="D295" s="76">
        <v>1200</v>
      </c>
      <c r="E295" s="76">
        <v>600</v>
      </c>
      <c r="F295" s="75" t="str">
        <f t="shared" si="69"/>
        <v>1200x600x120</v>
      </c>
      <c r="G295" s="163" t="s">
        <v>622</v>
      </c>
      <c r="H295" s="73" t="s">
        <v>621</v>
      </c>
      <c r="I295" s="72" t="s">
        <v>2</v>
      </c>
      <c r="J295" s="70"/>
      <c r="K295" s="69" t="s">
        <v>5</v>
      </c>
      <c r="L295" s="69" t="s">
        <v>5</v>
      </c>
      <c r="M295" s="68"/>
      <c r="N295" s="67">
        <v>2</v>
      </c>
      <c r="O295" s="60">
        <f t="shared" si="70"/>
        <v>1.44</v>
      </c>
      <c r="P295" s="59">
        <f t="shared" si="71"/>
        <v>0.17279999999999998</v>
      </c>
      <c r="Q295" s="58">
        <f t="shared" si="78"/>
        <v>19.007999999999999</v>
      </c>
      <c r="R295" s="168"/>
      <c r="S295" s="64"/>
      <c r="T295" s="167"/>
      <c r="U295" s="165"/>
      <c r="V295" s="166"/>
      <c r="W295" s="165"/>
      <c r="X295" s="165"/>
      <c r="Y295" s="164"/>
      <c r="Z295" s="62">
        <v>484</v>
      </c>
      <c r="AA295" s="61" t="s">
        <v>4</v>
      </c>
      <c r="AB295" s="60">
        <f t="shared" si="72"/>
        <v>696.95999999999992</v>
      </c>
      <c r="AC295" s="59">
        <f t="shared" si="73"/>
        <v>83.635199999999998</v>
      </c>
      <c r="AD295" s="58">
        <f t="shared" si="74"/>
        <v>9199.8719999999994</v>
      </c>
      <c r="AE295" s="160" t="s">
        <v>143</v>
      </c>
      <c r="AF295" s="56">
        <v>474</v>
      </c>
      <c r="AG295" s="55" t="s">
        <v>2</v>
      </c>
      <c r="AH295" s="54">
        <f t="shared" si="80"/>
        <v>682.56</v>
      </c>
      <c r="AI295" s="53">
        <f t="shared" si="81"/>
        <v>81.907199999999989</v>
      </c>
      <c r="AJ295" s="52">
        <f t="shared" si="82"/>
        <v>9009.7919999999995</v>
      </c>
      <c r="AK295" s="51" t="s">
        <v>620</v>
      </c>
      <c r="AL295" s="50"/>
      <c r="AM295" s="49">
        <f t="shared" si="79"/>
        <v>884.4</v>
      </c>
      <c r="AN295" s="48">
        <f t="shared" si="75"/>
        <v>1061.28</v>
      </c>
      <c r="AO295" s="47">
        <f t="shared" si="77"/>
        <v>7370</v>
      </c>
      <c r="AP295" s="46">
        <f t="shared" si="76"/>
        <v>8844</v>
      </c>
      <c r="AZ295" s="71">
        <v>110</v>
      </c>
      <c r="BA295" s="45">
        <v>7370</v>
      </c>
      <c r="BC295" s="464"/>
    </row>
    <row r="296" spans="1:55" ht="15" customHeight="1">
      <c r="A296" s="78" t="s">
        <v>546</v>
      </c>
      <c r="B296" s="77" t="s">
        <v>577</v>
      </c>
      <c r="C296" s="76">
        <v>130</v>
      </c>
      <c r="D296" s="76">
        <v>1000</v>
      </c>
      <c r="E296" s="76">
        <v>600</v>
      </c>
      <c r="F296" s="75" t="str">
        <f t="shared" si="69"/>
        <v>1000x600x130</v>
      </c>
      <c r="G296" s="163" t="s">
        <v>619</v>
      </c>
      <c r="H296" s="73" t="s">
        <v>618</v>
      </c>
      <c r="I296" s="72" t="s">
        <v>2</v>
      </c>
      <c r="J296" s="70" t="s">
        <v>5</v>
      </c>
      <c r="K296" s="69" t="s">
        <v>5</v>
      </c>
      <c r="L296" s="69" t="s">
        <v>5</v>
      </c>
      <c r="M296" s="68" t="s">
        <v>5</v>
      </c>
      <c r="N296" s="67">
        <v>2</v>
      </c>
      <c r="O296" s="60">
        <f t="shared" si="70"/>
        <v>1.2</v>
      </c>
      <c r="P296" s="59">
        <f t="shared" si="71"/>
        <v>0.156</v>
      </c>
      <c r="Q296" s="58">
        <f t="shared" si="78"/>
        <v>17.16</v>
      </c>
      <c r="R296" s="168"/>
      <c r="S296" s="64"/>
      <c r="T296" s="167"/>
      <c r="U296" s="165"/>
      <c r="V296" s="166"/>
      <c r="W296" s="165"/>
      <c r="X296" s="165"/>
      <c r="Y296" s="164"/>
      <c r="Z296" s="62">
        <v>520</v>
      </c>
      <c r="AA296" s="61" t="s">
        <v>4</v>
      </c>
      <c r="AB296" s="60">
        <f t="shared" si="72"/>
        <v>624</v>
      </c>
      <c r="AC296" s="59">
        <f t="shared" si="73"/>
        <v>81.12</v>
      </c>
      <c r="AD296" s="58">
        <f t="shared" si="74"/>
        <v>8923.2000000000007</v>
      </c>
      <c r="AE296" s="160" t="s">
        <v>143</v>
      </c>
      <c r="AF296" s="56">
        <v>525</v>
      </c>
      <c r="AG296" s="55" t="s">
        <v>2</v>
      </c>
      <c r="AH296" s="54">
        <f t="shared" si="80"/>
        <v>630</v>
      </c>
      <c r="AI296" s="53">
        <f t="shared" si="81"/>
        <v>81.900000000000006</v>
      </c>
      <c r="AJ296" s="52">
        <f t="shared" si="82"/>
        <v>9009</v>
      </c>
      <c r="AK296" s="51" t="s">
        <v>617</v>
      </c>
      <c r="AL296" s="50"/>
      <c r="AM296" s="49">
        <f t="shared" si="79"/>
        <v>958.1</v>
      </c>
      <c r="AN296" s="48">
        <f t="shared" si="75"/>
        <v>1149.72</v>
      </c>
      <c r="AO296" s="47">
        <f t="shared" si="77"/>
        <v>7370</v>
      </c>
      <c r="AP296" s="46">
        <f t="shared" si="76"/>
        <v>8844</v>
      </c>
      <c r="AZ296" s="71">
        <v>110</v>
      </c>
      <c r="BA296" s="45">
        <v>7370</v>
      </c>
      <c r="BC296" s="464"/>
    </row>
    <row r="297" spans="1:55" ht="15" customHeight="1">
      <c r="A297" s="78" t="s">
        <v>546</v>
      </c>
      <c r="B297" s="77" t="s">
        <v>577</v>
      </c>
      <c r="C297" s="79">
        <v>130</v>
      </c>
      <c r="D297" s="76">
        <v>1200</v>
      </c>
      <c r="E297" s="76">
        <v>600</v>
      </c>
      <c r="F297" s="75" t="str">
        <f t="shared" si="69"/>
        <v>1200x600x130</v>
      </c>
      <c r="G297" s="163" t="s">
        <v>616</v>
      </c>
      <c r="H297" s="73" t="s">
        <v>615</v>
      </c>
      <c r="I297" s="72" t="s">
        <v>2</v>
      </c>
      <c r="J297" s="70"/>
      <c r="K297" s="69" t="s">
        <v>5</v>
      </c>
      <c r="L297" s="69" t="s">
        <v>5</v>
      </c>
      <c r="M297" s="68"/>
      <c r="N297" s="67">
        <v>2</v>
      </c>
      <c r="O297" s="60">
        <f t="shared" si="70"/>
        <v>1.44</v>
      </c>
      <c r="P297" s="59">
        <f t="shared" si="71"/>
        <v>0.18719999999999998</v>
      </c>
      <c r="Q297" s="58">
        <f t="shared" si="78"/>
        <v>20.591999999999999</v>
      </c>
      <c r="R297" s="168"/>
      <c r="S297" s="64"/>
      <c r="T297" s="167"/>
      <c r="U297" s="165"/>
      <c r="V297" s="166"/>
      <c r="W297" s="165"/>
      <c r="X297" s="165"/>
      <c r="Y297" s="164"/>
      <c r="Z297" s="62">
        <v>440</v>
      </c>
      <c r="AA297" s="61" t="s">
        <v>4</v>
      </c>
      <c r="AB297" s="60">
        <f t="shared" si="72"/>
        <v>633.6</v>
      </c>
      <c r="AC297" s="59">
        <f t="shared" si="73"/>
        <v>82.367999999999995</v>
      </c>
      <c r="AD297" s="58">
        <f t="shared" si="74"/>
        <v>9060.48</v>
      </c>
      <c r="AE297" s="160" t="s">
        <v>143</v>
      </c>
      <c r="AF297" s="56">
        <v>438</v>
      </c>
      <c r="AG297" s="55" t="s">
        <v>2</v>
      </c>
      <c r="AH297" s="54">
        <f t="shared" si="80"/>
        <v>630.72</v>
      </c>
      <c r="AI297" s="53">
        <f t="shared" si="81"/>
        <v>81.993599999999986</v>
      </c>
      <c r="AJ297" s="52">
        <f t="shared" si="82"/>
        <v>9019.2960000000003</v>
      </c>
      <c r="AK297" s="51" t="s">
        <v>614</v>
      </c>
      <c r="AL297" s="50"/>
      <c r="AM297" s="49">
        <f t="shared" si="79"/>
        <v>958.1</v>
      </c>
      <c r="AN297" s="48">
        <f t="shared" si="75"/>
        <v>1149.72</v>
      </c>
      <c r="AO297" s="47">
        <f t="shared" si="77"/>
        <v>7370</v>
      </c>
      <c r="AP297" s="46">
        <f t="shared" si="76"/>
        <v>8844</v>
      </c>
      <c r="AZ297" s="71">
        <v>110</v>
      </c>
      <c r="BA297" s="45">
        <v>7370</v>
      </c>
      <c r="BC297" s="464"/>
    </row>
    <row r="298" spans="1:55" ht="15" customHeight="1">
      <c r="A298" s="78" t="s">
        <v>546</v>
      </c>
      <c r="B298" s="77" t="s">
        <v>577</v>
      </c>
      <c r="C298" s="76">
        <v>140</v>
      </c>
      <c r="D298" s="76">
        <v>1000</v>
      </c>
      <c r="E298" s="76">
        <v>600</v>
      </c>
      <c r="F298" s="75" t="str">
        <f t="shared" si="69"/>
        <v>1000x600x140</v>
      </c>
      <c r="G298" s="163" t="s">
        <v>613</v>
      </c>
      <c r="H298" s="73" t="s">
        <v>612</v>
      </c>
      <c r="I298" s="72" t="s">
        <v>2</v>
      </c>
      <c r="J298" s="70" t="s">
        <v>5</v>
      </c>
      <c r="K298" s="69" t="s">
        <v>5</v>
      </c>
      <c r="L298" s="69" t="s">
        <v>5</v>
      </c>
      <c r="M298" s="68" t="s">
        <v>5</v>
      </c>
      <c r="N298" s="67">
        <v>2</v>
      </c>
      <c r="O298" s="60">
        <f t="shared" si="70"/>
        <v>1.2</v>
      </c>
      <c r="P298" s="59">
        <f t="shared" si="71"/>
        <v>0.16800000000000001</v>
      </c>
      <c r="Q298" s="58">
        <f t="shared" si="78"/>
        <v>18.48</v>
      </c>
      <c r="R298" s="168"/>
      <c r="S298" s="64"/>
      <c r="T298" s="167"/>
      <c r="U298" s="165"/>
      <c r="V298" s="166"/>
      <c r="W298" s="165"/>
      <c r="X298" s="165"/>
      <c r="Y298" s="164"/>
      <c r="Z298" s="62">
        <v>468</v>
      </c>
      <c r="AA298" s="61" t="s">
        <v>4</v>
      </c>
      <c r="AB298" s="60">
        <f t="shared" si="72"/>
        <v>561.6</v>
      </c>
      <c r="AC298" s="59">
        <f t="shared" si="73"/>
        <v>78.624000000000009</v>
      </c>
      <c r="AD298" s="58">
        <f t="shared" si="74"/>
        <v>8648.64</v>
      </c>
      <c r="AE298" s="160" t="s">
        <v>143</v>
      </c>
      <c r="AF298" s="56">
        <v>488</v>
      </c>
      <c r="AG298" s="55" t="s">
        <v>2</v>
      </c>
      <c r="AH298" s="54">
        <f t="shared" si="80"/>
        <v>585.6</v>
      </c>
      <c r="AI298" s="53">
        <f t="shared" si="81"/>
        <v>81.984000000000009</v>
      </c>
      <c r="AJ298" s="52">
        <f t="shared" si="82"/>
        <v>9018.24</v>
      </c>
      <c r="AK298" s="51" t="s">
        <v>611</v>
      </c>
      <c r="AL298" s="50"/>
      <c r="AM298" s="49">
        <f t="shared" si="79"/>
        <v>1031.8</v>
      </c>
      <c r="AN298" s="48">
        <f t="shared" si="75"/>
        <v>1238.1600000000001</v>
      </c>
      <c r="AO298" s="47">
        <f t="shared" si="77"/>
        <v>7370</v>
      </c>
      <c r="AP298" s="46">
        <f t="shared" si="76"/>
        <v>8844</v>
      </c>
      <c r="AZ298" s="71">
        <v>110</v>
      </c>
      <c r="BA298" s="45">
        <v>7370</v>
      </c>
      <c r="BC298" s="464"/>
    </row>
    <row r="299" spans="1:55" ht="15" customHeight="1">
      <c r="A299" s="78" t="s">
        <v>546</v>
      </c>
      <c r="B299" s="77" t="s">
        <v>577</v>
      </c>
      <c r="C299" s="79">
        <v>140</v>
      </c>
      <c r="D299" s="76">
        <v>1200</v>
      </c>
      <c r="E299" s="76">
        <v>600</v>
      </c>
      <c r="F299" s="75" t="str">
        <f t="shared" si="69"/>
        <v>1200x600x140</v>
      </c>
      <c r="G299" s="163" t="s">
        <v>610</v>
      </c>
      <c r="H299" s="73" t="s">
        <v>609</v>
      </c>
      <c r="I299" s="72" t="s">
        <v>2</v>
      </c>
      <c r="J299" s="70"/>
      <c r="K299" s="69" t="s">
        <v>5</v>
      </c>
      <c r="L299" s="69" t="s">
        <v>5</v>
      </c>
      <c r="M299" s="68"/>
      <c r="N299" s="67">
        <v>2</v>
      </c>
      <c r="O299" s="60">
        <f t="shared" si="70"/>
        <v>1.44</v>
      </c>
      <c r="P299" s="59">
        <f t="shared" si="71"/>
        <v>0.2016</v>
      </c>
      <c r="Q299" s="58">
        <f t="shared" si="78"/>
        <v>22.176000000000002</v>
      </c>
      <c r="R299" s="168"/>
      <c r="S299" s="64"/>
      <c r="T299" s="167"/>
      <c r="U299" s="165"/>
      <c r="V299" s="166"/>
      <c r="W299" s="165"/>
      <c r="X299" s="165"/>
      <c r="Y299" s="164"/>
      <c r="Z299" s="62">
        <v>396</v>
      </c>
      <c r="AA299" s="61" t="s">
        <v>4</v>
      </c>
      <c r="AB299" s="60">
        <f t="shared" si="72"/>
        <v>570.24</v>
      </c>
      <c r="AC299" s="59">
        <f t="shared" si="73"/>
        <v>79.833600000000004</v>
      </c>
      <c r="AD299" s="58">
        <f t="shared" si="74"/>
        <v>8781.6959999999999</v>
      </c>
      <c r="AE299" s="160" t="s">
        <v>143</v>
      </c>
      <c r="AF299" s="56">
        <v>406</v>
      </c>
      <c r="AG299" s="55" t="s">
        <v>2</v>
      </c>
      <c r="AH299" s="54">
        <f t="shared" si="80"/>
        <v>584.64</v>
      </c>
      <c r="AI299" s="53">
        <f t="shared" si="81"/>
        <v>81.849599999999995</v>
      </c>
      <c r="AJ299" s="52">
        <f t="shared" si="82"/>
        <v>9003.4560000000001</v>
      </c>
      <c r="AK299" s="51" t="s">
        <v>608</v>
      </c>
      <c r="AL299" s="50"/>
      <c r="AM299" s="49">
        <f t="shared" si="79"/>
        <v>1031.8</v>
      </c>
      <c r="AN299" s="48">
        <f t="shared" si="75"/>
        <v>1238.1600000000001</v>
      </c>
      <c r="AO299" s="47">
        <f t="shared" si="77"/>
        <v>7370</v>
      </c>
      <c r="AP299" s="46">
        <f t="shared" si="76"/>
        <v>8844</v>
      </c>
      <c r="AZ299" s="71">
        <v>110</v>
      </c>
      <c r="BA299" s="45">
        <v>7370</v>
      </c>
      <c r="BC299" s="464"/>
    </row>
    <row r="300" spans="1:55" ht="15" customHeight="1">
      <c r="A300" s="78" t="s">
        <v>546</v>
      </c>
      <c r="B300" s="77" t="s">
        <v>577</v>
      </c>
      <c r="C300" s="76">
        <v>150</v>
      </c>
      <c r="D300" s="76">
        <v>1000</v>
      </c>
      <c r="E300" s="76">
        <v>600</v>
      </c>
      <c r="F300" s="75" t="str">
        <f t="shared" si="69"/>
        <v>1000x600x150</v>
      </c>
      <c r="G300" s="163" t="s">
        <v>607</v>
      </c>
      <c r="H300" s="73" t="s">
        <v>606</v>
      </c>
      <c r="I300" s="72" t="s">
        <v>2</v>
      </c>
      <c r="J300" s="70" t="s">
        <v>5</v>
      </c>
      <c r="K300" s="69" t="s">
        <v>5</v>
      </c>
      <c r="L300" s="69" t="s">
        <v>5</v>
      </c>
      <c r="M300" s="68" t="s">
        <v>5</v>
      </c>
      <c r="N300" s="67">
        <v>2</v>
      </c>
      <c r="O300" s="60">
        <f t="shared" si="70"/>
        <v>1.2</v>
      </c>
      <c r="P300" s="59">
        <f t="shared" si="71"/>
        <v>0.18</v>
      </c>
      <c r="Q300" s="58">
        <f t="shared" si="78"/>
        <v>19.8</v>
      </c>
      <c r="R300" s="168"/>
      <c r="S300" s="64"/>
      <c r="T300" s="167"/>
      <c r="U300" s="165"/>
      <c r="V300" s="166"/>
      <c r="W300" s="165"/>
      <c r="X300" s="165"/>
      <c r="Y300" s="164"/>
      <c r="Z300" s="62">
        <v>416</v>
      </c>
      <c r="AA300" s="61" t="s">
        <v>4</v>
      </c>
      <c r="AB300" s="60">
        <f t="shared" si="72"/>
        <v>499.2</v>
      </c>
      <c r="AC300" s="59">
        <f t="shared" si="73"/>
        <v>74.88</v>
      </c>
      <c r="AD300" s="58">
        <f t="shared" si="74"/>
        <v>8236.8000000000011</v>
      </c>
      <c r="AE300" s="178" t="s">
        <v>287</v>
      </c>
      <c r="AF300" s="56">
        <v>304</v>
      </c>
      <c r="AG300" s="55" t="s">
        <v>2</v>
      </c>
      <c r="AH300" s="54">
        <f t="shared" si="80"/>
        <v>364.8</v>
      </c>
      <c r="AI300" s="53">
        <f t="shared" si="81"/>
        <v>54.72</v>
      </c>
      <c r="AJ300" s="52">
        <f t="shared" si="82"/>
        <v>6019.2</v>
      </c>
      <c r="AK300" s="51" t="s">
        <v>600</v>
      </c>
      <c r="AL300" s="50"/>
      <c r="AM300" s="49">
        <f t="shared" si="79"/>
        <v>1095</v>
      </c>
      <c r="AN300" s="48">
        <f t="shared" si="75"/>
        <v>1314</v>
      </c>
      <c r="AO300" s="47">
        <f t="shared" si="77"/>
        <v>7300</v>
      </c>
      <c r="AP300" s="46">
        <f t="shared" si="76"/>
        <v>8760</v>
      </c>
      <c r="AZ300" s="71">
        <v>110</v>
      </c>
      <c r="BA300" s="45">
        <v>7300</v>
      </c>
      <c r="BC300" s="464"/>
    </row>
    <row r="301" spans="1:55" ht="15" customHeight="1">
      <c r="A301" s="78" t="s">
        <v>546</v>
      </c>
      <c r="B301" s="77" t="s">
        <v>577</v>
      </c>
      <c r="C301" s="79">
        <v>150</v>
      </c>
      <c r="D301" s="79">
        <v>1000</v>
      </c>
      <c r="E301" s="79">
        <v>600</v>
      </c>
      <c r="F301" s="77" t="str">
        <f t="shared" si="69"/>
        <v>1000x600x150</v>
      </c>
      <c r="G301" s="163" t="s">
        <v>605</v>
      </c>
      <c r="H301" s="73" t="s">
        <v>604</v>
      </c>
      <c r="I301" s="72" t="s">
        <v>117</v>
      </c>
      <c r="J301" s="70" t="s">
        <v>5</v>
      </c>
      <c r="K301" s="69"/>
      <c r="L301" s="69"/>
      <c r="M301" s="68"/>
      <c r="N301" s="67">
        <v>2</v>
      </c>
      <c r="O301" s="60">
        <f t="shared" si="70"/>
        <v>1.2</v>
      </c>
      <c r="P301" s="59">
        <f t="shared" si="71"/>
        <v>0.18</v>
      </c>
      <c r="Q301" s="58">
        <f t="shared" si="78"/>
        <v>19.8</v>
      </c>
      <c r="R301" s="62">
        <v>16</v>
      </c>
      <c r="S301" s="64">
        <v>2</v>
      </c>
      <c r="T301" s="180">
        <f>R301*N301</f>
        <v>32</v>
      </c>
      <c r="U301" s="60">
        <f>O301*R301</f>
        <v>19.2</v>
      </c>
      <c r="V301" s="59">
        <f>P301*R301</f>
        <v>2.88</v>
      </c>
      <c r="W301" s="60">
        <f>AZ301*V301</f>
        <v>316.8</v>
      </c>
      <c r="X301" s="60" t="s">
        <v>560</v>
      </c>
      <c r="Y301" s="179">
        <f>R301/S301*N301*C301+140</f>
        <v>2540</v>
      </c>
      <c r="Z301" s="161">
        <v>416</v>
      </c>
      <c r="AA301" s="64">
        <v>26</v>
      </c>
      <c r="AB301" s="60">
        <f t="shared" si="72"/>
        <v>499.2</v>
      </c>
      <c r="AC301" s="59">
        <f t="shared" si="73"/>
        <v>74.88</v>
      </c>
      <c r="AD301" s="58">
        <f t="shared" si="74"/>
        <v>8236.8000000000011</v>
      </c>
      <c r="AE301" s="178" t="s">
        <v>287</v>
      </c>
      <c r="AF301" s="56">
        <v>19</v>
      </c>
      <c r="AG301" s="177" t="s">
        <v>150</v>
      </c>
      <c r="AH301" s="54">
        <f t="shared" si="80"/>
        <v>364.8</v>
      </c>
      <c r="AI301" s="53">
        <f t="shared" si="81"/>
        <v>54.72</v>
      </c>
      <c r="AJ301" s="52">
        <f t="shared" si="82"/>
        <v>6019.2</v>
      </c>
      <c r="AK301" s="51" t="s">
        <v>600</v>
      </c>
      <c r="AL301" s="50" t="s">
        <v>603</v>
      </c>
      <c r="AM301" s="49">
        <f t="shared" si="79"/>
        <v>1110</v>
      </c>
      <c r="AN301" s="48">
        <f t="shared" si="75"/>
        <v>1332</v>
      </c>
      <c r="AO301" s="47">
        <f t="shared" si="77"/>
        <v>7400</v>
      </c>
      <c r="AP301" s="46">
        <f t="shared" si="76"/>
        <v>8880</v>
      </c>
      <c r="AZ301" s="71">
        <v>110</v>
      </c>
      <c r="BA301" s="45">
        <v>7400</v>
      </c>
      <c r="BC301" s="464"/>
    </row>
    <row r="302" spans="1:55" ht="15" customHeight="1">
      <c r="A302" s="78" t="s">
        <v>546</v>
      </c>
      <c r="B302" s="77" t="s">
        <v>577</v>
      </c>
      <c r="C302" s="79">
        <v>150</v>
      </c>
      <c r="D302" s="79">
        <v>1000</v>
      </c>
      <c r="E302" s="79">
        <v>600</v>
      </c>
      <c r="F302" s="77" t="str">
        <f t="shared" si="69"/>
        <v>1000x600x150</v>
      </c>
      <c r="G302" s="163" t="s">
        <v>602</v>
      </c>
      <c r="H302" s="73" t="s">
        <v>601</v>
      </c>
      <c r="I302" s="72" t="s">
        <v>117</v>
      </c>
      <c r="J302" s="70"/>
      <c r="K302" s="69" t="s">
        <v>5</v>
      </c>
      <c r="L302" s="69" t="s">
        <v>5</v>
      </c>
      <c r="M302" s="68"/>
      <c r="N302" s="67">
        <v>2</v>
      </c>
      <c r="O302" s="60">
        <f t="shared" si="70"/>
        <v>1.2</v>
      </c>
      <c r="P302" s="59">
        <f t="shared" si="71"/>
        <v>0.18</v>
      </c>
      <c r="Q302" s="58">
        <f t="shared" si="78"/>
        <v>19.8</v>
      </c>
      <c r="R302" s="62">
        <v>32</v>
      </c>
      <c r="S302" s="64">
        <v>4</v>
      </c>
      <c r="T302" s="180">
        <f>R302*N302</f>
        <v>64</v>
      </c>
      <c r="U302" s="60">
        <f>O302*R302</f>
        <v>38.4</v>
      </c>
      <c r="V302" s="59">
        <f>P302*R302</f>
        <v>5.76</v>
      </c>
      <c r="W302" s="60">
        <f>AZ302*V302</f>
        <v>633.6</v>
      </c>
      <c r="X302" s="60" t="s">
        <v>280</v>
      </c>
      <c r="Y302" s="185">
        <f>R302/S302*N302*C302+140</f>
        <v>2540</v>
      </c>
      <c r="Z302" s="161">
        <v>416</v>
      </c>
      <c r="AA302" s="64">
        <v>13</v>
      </c>
      <c r="AB302" s="60">
        <f t="shared" si="72"/>
        <v>499.2</v>
      </c>
      <c r="AC302" s="59">
        <f t="shared" si="73"/>
        <v>74.88</v>
      </c>
      <c r="AD302" s="58">
        <f t="shared" si="74"/>
        <v>8236.8000000000011</v>
      </c>
      <c r="AE302" s="178" t="s">
        <v>287</v>
      </c>
      <c r="AF302" s="56">
        <v>10</v>
      </c>
      <c r="AG302" s="177" t="s">
        <v>150</v>
      </c>
      <c r="AH302" s="54">
        <f t="shared" si="80"/>
        <v>384</v>
      </c>
      <c r="AI302" s="53">
        <f t="shared" si="81"/>
        <v>57.599999999999994</v>
      </c>
      <c r="AJ302" s="52">
        <f t="shared" si="82"/>
        <v>6336</v>
      </c>
      <c r="AK302" s="51" t="s">
        <v>600</v>
      </c>
      <c r="AL302" s="50" t="s">
        <v>599</v>
      </c>
      <c r="AM302" s="49">
        <f t="shared" si="79"/>
        <v>1110</v>
      </c>
      <c r="AN302" s="48">
        <f t="shared" si="75"/>
        <v>1332</v>
      </c>
      <c r="AO302" s="47">
        <f t="shared" si="77"/>
        <v>7400</v>
      </c>
      <c r="AP302" s="46">
        <f t="shared" si="76"/>
        <v>8880</v>
      </c>
      <c r="AZ302" s="71">
        <v>110</v>
      </c>
      <c r="BA302" s="45">
        <v>7400</v>
      </c>
      <c r="BC302" s="464"/>
    </row>
    <row r="303" spans="1:55" ht="15" customHeight="1">
      <c r="A303" s="78" t="s">
        <v>546</v>
      </c>
      <c r="B303" s="77" t="s">
        <v>577</v>
      </c>
      <c r="C303" s="79">
        <v>150</v>
      </c>
      <c r="D303" s="76">
        <v>1200</v>
      </c>
      <c r="E303" s="76">
        <v>600</v>
      </c>
      <c r="F303" s="75" t="str">
        <f t="shared" si="69"/>
        <v>1200x600x150</v>
      </c>
      <c r="G303" s="163" t="s">
        <v>598</v>
      </c>
      <c r="H303" s="73" t="s">
        <v>597</v>
      </c>
      <c r="I303" s="72" t="s">
        <v>2</v>
      </c>
      <c r="J303" s="70"/>
      <c r="K303" s="69" t="s">
        <v>5</v>
      </c>
      <c r="L303" s="69" t="s">
        <v>5</v>
      </c>
      <c r="M303" s="68"/>
      <c r="N303" s="67">
        <v>2</v>
      </c>
      <c r="O303" s="60">
        <f t="shared" si="70"/>
        <v>1.44</v>
      </c>
      <c r="P303" s="59">
        <f t="shared" si="71"/>
        <v>0.216</v>
      </c>
      <c r="Q303" s="58">
        <f t="shared" si="78"/>
        <v>23.759999999999998</v>
      </c>
      <c r="R303" s="168"/>
      <c r="S303" s="64"/>
      <c r="T303" s="167"/>
      <c r="U303" s="165"/>
      <c r="V303" s="166"/>
      <c r="W303" s="165"/>
      <c r="X303" s="165"/>
      <c r="Y303" s="164"/>
      <c r="Z303" s="62">
        <v>352</v>
      </c>
      <c r="AA303" s="61" t="s">
        <v>4</v>
      </c>
      <c r="AB303" s="60">
        <f t="shared" si="72"/>
        <v>506.88</v>
      </c>
      <c r="AC303" s="59">
        <f t="shared" si="73"/>
        <v>76.031999999999996</v>
      </c>
      <c r="AD303" s="58">
        <f t="shared" si="74"/>
        <v>8363.5199999999986</v>
      </c>
      <c r="AE303" s="178" t="s">
        <v>287</v>
      </c>
      <c r="AF303" s="56">
        <v>253</v>
      </c>
      <c r="AG303" s="55" t="s">
        <v>2</v>
      </c>
      <c r="AH303" s="54">
        <f t="shared" si="80"/>
        <v>364.32</v>
      </c>
      <c r="AI303" s="53">
        <f t="shared" si="81"/>
        <v>54.647999999999996</v>
      </c>
      <c r="AJ303" s="52">
        <f t="shared" si="82"/>
        <v>6011.28</v>
      </c>
      <c r="AK303" s="51" t="s">
        <v>594</v>
      </c>
      <c r="AL303" s="50"/>
      <c r="AM303" s="49">
        <f t="shared" si="79"/>
        <v>1095</v>
      </c>
      <c r="AN303" s="48">
        <f t="shared" si="75"/>
        <v>1314</v>
      </c>
      <c r="AO303" s="47">
        <f t="shared" si="77"/>
        <v>7300</v>
      </c>
      <c r="AP303" s="46">
        <f t="shared" si="76"/>
        <v>8760</v>
      </c>
      <c r="AZ303" s="71">
        <v>110</v>
      </c>
      <c r="BA303" s="45">
        <v>7300</v>
      </c>
      <c r="BC303" s="464"/>
    </row>
    <row r="304" spans="1:55" ht="15" customHeight="1">
      <c r="A304" s="78" t="s">
        <v>546</v>
      </c>
      <c r="B304" s="77" t="s">
        <v>577</v>
      </c>
      <c r="C304" s="79">
        <v>150</v>
      </c>
      <c r="D304" s="79">
        <v>1200</v>
      </c>
      <c r="E304" s="79">
        <v>600</v>
      </c>
      <c r="F304" s="77" t="str">
        <f t="shared" si="69"/>
        <v>1200x600x150</v>
      </c>
      <c r="G304" s="163" t="s">
        <v>596</v>
      </c>
      <c r="H304" s="73" t="s">
        <v>595</v>
      </c>
      <c r="I304" s="72" t="s">
        <v>117</v>
      </c>
      <c r="J304" s="70"/>
      <c r="K304" s="69" t="s">
        <v>5</v>
      </c>
      <c r="L304" s="69" t="s">
        <v>5</v>
      </c>
      <c r="M304" s="68"/>
      <c r="N304" s="67">
        <v>2</v>
      </c>
      <c r="O304" s="60">
        <f t="shared" si="70"/>
        <v>1.44</v>
      </c>
      <c r="P304" s="59">
        <f t="shared" si="71"/>
        <v>0.216</v>
      </c>
      <c r="Q304" s="58">
        <f t="shared" si="78"/>
        <v>23.759999999999998</v>
      </c>
      <c r="R304" s="62">
        <v>32</v>
      </c>
      <c r="S304" s="64">
        <v>4</v>
      </c>
      <c r="T304" s="180">
        <f>R304*N304</f>
        <v>64</v>
      </c>
      <c r="U304" s="60">
        <f>O304*R304</f>
        <v>46.08</v>
      </c>
      <c r="V304" s="59">
        <f>P304*R304</f>
        <v>6.9119999999999999</v>
      </c>
      <c r="W304" s="60">
        <f>AZ304*V304</f>
        <v>760.31999999999994</v>
      </c>
      <c r="X304" s="60" t="s">
        <v>204</v>
      </c>
      <c r="Y304" s="63">
        <f>R304/S304*N304*C304+140</f>
        <v>2540</v>
      </c>
      <c r="Z304" s="161">
        <v>352</v>
      </c>
      <c r="AA304" s="64">
        <v>11</v>
      </c>
      <c r="AB304" s="60">
        <f t="shared" si="72"/>
        <v>506.88</v>
      </c>
      <c r="AC304" s="59">
        <f t="shared" si="73"/>
        <v>76.031999999999996</v>
      </c>
      <c r="AD304" s="58">
        <f t="shared" si="74"/>
        <v>8363.5199999999986</v>
      </c>
      <c r="AE304" s="178" t="s">
        <v>287</v>
      </c>
      <c r="AF304" s="56">
        <v>8</v>
      </c>
      <c r="AG304" s="177" t="s">
        <v>150</v>
      </c>
      <c r="AH304" s="54">
        <f t="shared" si="80"/>
        <v>368.64</v>
      </c>
      <c r="AI304" s="53">
        <f t="shared" si="81"/>
        <v>55.295999999999999</v>
      </c>
      <c r="AJ304" s="52">
        <f t="shared" si="82"/>
        <v>6082.5599999999995</v>
      </c>
      <c r="AK304" s="51" t="s">
        <v>594</v>
      </c>
      <c r="AL304" s="50" t="s">
        <v>593</v>
      </c>
      <c r="AM304" s="49">
        <f t="shared" si="79"/>
        <v>1110</v>
      </c>
      <c r="AN304" s="48">
        <f t="shared" si="75"/>
        <v>1332</v>
      </c>
      <c r="AO304" s="47">
        <f t="shared" si="77"/>
        <v>7400</v>
      </c>
      <c r="AP304" s="46">
        <f t="shared" si="76"/>
        <v>8880</v>
      </c>
      <c r="AZ304" s="71">
        <v>110</v>
      </c>
      <c r="BA304" s="45">
        <v>7400</v>
      </c>
      <c r="BC304" s="464"/>
    </row>
    <row r="305" spans="1:55" ht="15" customHeight="1">
      <c r="A305" s="78" t="s">
        <v>546</v>
      </c>
      <c r="B305" s="77" t="s">
        <v>577</v>
      </c>
      <c r="C305" s="76">
        <v>160</v>
      </c>
      <c r="D305" s="76">
        <v>1000</v>
      </c>
      <c r="E305" s="76">
        <v>600</v>
      </c>
      <c r="F305" s="75" t="str">
        <f t="shared" si="69"/>
        <v>1000x600x160</v>
      </c>
      <c r="G305" s="163" t="s">
        <v>592</v>
      </c>
      <c r="H305" s="73" t="s">
        <v>591</v>
      </c>
      <c r="I305" s="72" t="s">
        <v>2</v>
      </c>
      <c r="J305" s="70" t="s">
        <v>5</v>
      </c>
      <c r="K305" s="69" t="s">
        <v>5</v>
      </c>
      <c r="L305" s="69" t="s">
        <v>5</v>
      </c>
      <c r="M305" s="68" t="s">
        <v>5</v>
      </c>
      <c r="N305" s="67">
        <v>2</v>
      </c>
      <c r="O305" s="60">
        <f t="shared" si="70"/>
        <v>1.2</v>
      </c>
      <c r="P305" s="59">
        <f t="shared" si="71"/>
        <v>0.192</v>
      </c>
      <c r="Q305" s="58">
        <f t="shared" si="78"/>
        <v>21.12</v>
      </c>
      <c r="R305" s="168"/>
      <c r="S305" s="64"/>
      <c r="T305" s="167"/>
      <c r="U305" s="165"/>
      <c r="V305" s="166"/>
      <c r="W305" s="165"/>
      <c r="X305" s="165"/>
      <c r="Y305" s="164"/>
      <c r="Z305" s="62">
        <v>416</v>
      </c>
      <c r="AA305" s="61" t="s">
        <v>4</v>
      </c>
      <c r="AB305" s="60">
        <f t="shared" si="72"/>
        <v>499.2</v>
      </c>
      <c r="AC305" s="59">
        <f t="shared" si="73"/>
        <v>79.872</v>
      </c>
      <c r="AD305" s="58">
        <f t="shared" si="74"/>
        <v>8785.92</v>
      </c>
      <c r="AE305" s="160" t="s">
        <v>143</v>
      </c>
      <c r="AF305" s="56">
        <v>427</v>
      </c>
      <c r="AG305" s="55" t="s">
        <v>2</v>
      </c>
      <c r="AH305" s="54">
        <f t="shared" si="80"/>
        <v>512.4</v>
      </c>
      <c r="AI305" s="53">
        <f t="shared" si="81"/>
        <v>81.983999999999995</v>
      </c>
      <c r="AJ305" s="52">
        <f t="shared" si="82"/>
        <v>9018.24</v>
      </c>
      <c r="AK305" s="51" t="s">
        <v>590</v>
      </c>
      <c r="AL305" s="50"/>
      <c r="AM305" s="49">
        <f t="shared" si="79"/>
        <v>1179.2</v>
      </c>
      <c r="AN305" s="48">
        <f t="shared" si="75"/>
        <v>1415.04</v>
      </c>
      <c r="AO305" s="47">
        <f t="shared" ref="AO305:AO322" si="83">ROUND(BA305*(1-$AP$11),2)</f>
        <v>7370</v>
      </c>
      <c r="AP305" s="46">
        <f t="shared" si="76"/>
        <v>8844</v>
      </c>
      <c r="AZ305" s="71">
        <v>110</v>
      </c>
      <c r="BA305" s="45">
        <v>7370</v>
      </c>
      <c r="BC305" s="464"/>
    </row>
    <row r="306" spans="1:55" ht="15" customHeight="1">
      <c r="A306" s="78" t="s">
        <v>546</v>
      </c>
      <c r="B306" s="77" t="s">
        <v>577</v>
      </c>
      <c r="C306" s="79">
        <v>160</v>
      </c>
      <c r="D306" s="76">
        <v>1200</v>
      </c>
      <c r="E306" s="76">
        <v>600</v>
      </c>
      <c r="F306" s="75" t="str">
        <f t="shared" si="69"/>
        <v>1200x600x160</v>
      </c>
      <c r="G306" s="163" t="s">
        <v>589</v>
      </c>
      <c r="H306" s="73" t="s">
        <v>588</v>
      </c>
      <c r="I306" s="72" t="s">
        <v>2</v>
      </c>
      <c r="J306" s="70"/>
      <c r="K306" s="69" t="s">
        <v>5</v>
      </c>
      <c r="L306" s="69" t="s">
        <v>5</v>
      </c>
      <c r="M306" s="68"/>
      <c r="N306" s="67">
        <v>2</v>
      </c>
      <c r="O306" s="60">
        <f t="shared" si="70"/>
        <v>1.44</v>
      </c>
      <c r="P306" s="59">
        <f t="shared" si="71"/>
        <v>0.23039999999999997</v>
      </c>
      <c r="Q306" s="58">
        <f t="shared" si="78"/>
        <v>25.343999999999998</v>
      </c>
      <c r="R306" s="168"/>
      <c r="S306" s="64"/>
      <c r="T306" s="167"/>
      <c r="U306" s="165"/>
      <c r="V306" s="166"/>
      <c r="W306" s="165"/>
      <c r="X306" s="165"/>
      <c r="Y306" s="164"/>
      <c r="Z306" s="62">
        <v>352</v>
      </c>
      <c r="AA306" s="61" t="s">
        <v>4</v>
      </c>
      <c r="AB306" s="60">
        <f t="shared" si="72"/>
        <v>506.88</v>
      </c>
      <c r="AC306" s="59">
        <f t="shared" si="73"/>
        <v>81.100799999999992</v>
      </c>
      <c r="AD306" s="58">
        <f t="shared" si="74"/>
        <v>8921.0879999999997</v>
      </c>
      <c r="AE306" s="160" t="s">
        <v>143</v>
      </c>
      <c r="AF306" s="56">
        <v>356</v>
      </c>
      <c r="AG306" s="55" t="s">
        <v>2</v>
      </c>
      <c r="AH306" s="54">
        <f t="shared" si="80"/>
        <v>512.64</v>
      </c>
      <c r="AI306" s="53">
        <f t="shared" si="81"/>
        <v>82.02239999999999</v>
      </c>
      <c r="AJ306" s="52">
        <f t="shared" si="82"/>
        <v>9022.4639999999999</v>
      </c>
      <c r="AK306" s="51" t="s">
        <v>587</v>
      </c>
      <c r="AL306" s="50"/>
      <c r="AM306" s="49">
        <f t="shared" si="79"/>
        <v>1179.2</v>
      </c>
      <c r="AN306" s="48">
        <f t="shared" si="75"/>
        <v>1415.04</v>
      </c>
      <c r="AO306" s="47">
        <f t="shared" si="83"/>
        <v>7370</v>
      </c>
      <c r="AP306" s="46">
        <f t="shared" si="76"/>
        <v>8844</v>
      </c>
      <c r="AZ306" s="71">
        <v>110</v>
      </c>
      <c r="BA306" s="45">
        <v>7370</v>
      </c>
      <c r="BC306" s="464"/>
    </row>
    <row r="307" spans="1:55" ht="15" customHeight="1">
      <c r="A307" s="78" t="s">
        <v>546</v>
      </c>
      <c r="B307" s="77" t="s">
        <v>577</v>
      </c>
      <c r="C307" s="76">
        <v>180</v>
      </c>
      <c r="D307" s="76">
        <v>1000</v>
      </c>
      <c r="E307" s="76">
        <v>600</v>
      </c>
      <c r="F307" s="75" t="str">
        <f t="shared" si="69"/>
        <v>1000x600x180</v>
      </c>
      <c r="G307" s="163" t="s">
        <v>586</v>
      </c>
      <c r="H307" s="73" t="s">
        <v>585</v>
      </c>
      <c r="I307" s="72" t="s">
        <v>2</v>
      </c>
      <c r="J307" s="70" t="s">
        <v>5</v>
      </c>
      <c r="K307" s="69"/>
      <c r="L307" s="69" t="s">
        <v>5</v>
      </c>
      <c r="M307" s="68" t="s">
        <v>5</v>
      </c>
      <c r="N307" s="67">
        <v>2</v>
      </c>
      <c r="O307" s="60">
        <f t="shared" si="70"/>
        <v>1.2</v>
      </c>
      <c r="P307" s="59">
        <f t="shared" si="71"/>
        <v>0.216</v>
      </c>
      <c r="Q307" s="58">
        <f t="shared" si="78"/>
        <v>23.759999999999998</v>
      </c>
      <c r="R307" s="168"/>
      <c r="S307" s="64"/>
      <c r="T307" s="167"/>
      <c r="U307" s="165"/>
      <c r="V307" s="166"/>
      <c r="W307" s="165"/>
      <c r="X307" s="165"/>
      <c r="Y307" s="164"/>
      <c r="Z307" s="62">
        <v>364</v>
      </c>
      <c r="AA307" s="61" t="s">
        <v>4</v>
      </c>
      <c r="AB307" s="60">
        <f t="shared" si="72"/>
        <v>436.8</v>
      </c>
      <c r="AC307" s="59">
        <f t="shared" si="73"/>
        <v>78.623999999999995</v>
      </c>
      <c r="AD307" s="58">
        <f t="shared" si="74"/>
        <v>8648.64</v>
      </c>
      <c r="AE307" s="160" t="s">
        <v>143</v>
      </c>
      <c r="AF307" s="56">
        <v>379</v>
      </c>
      <c r="AG307" s="55" t="s">
        <v>2</v>
      </c>
      <c r="AH307" s="54">
        <f t="shared" si="80"/>
        <v>454.8</v>
      </c>
      <c r="AI307" s="53">
        <f t="shared" si="81"/>
        <v>81.864000000000004</v>
      </c>
      <c r="AJ307" s="52">
        <f t="shared" si="82"/>
        <v>9005.0399999999991</v>
      </c>
      <c r="AK307" s="51" t="s">
        <v>584</v>
      </c>
      <c r="AL307" s="50"/>
      <c r="AM307" s="49">
        <f t="shared" si="79"/>
        <v>1326.6</v>
      </c>
      <c r="AN307" s="48">
        <f t="shared" si="75"/>
        <v>1591.92</v>
      </c>
      <c r="AO307" s="47">
        <f t="shared" si="83"/>
        <v>7370</v>
      </c>
      <c r="AP307" s="46">
        <f t="shared" si="76"/>
        <v>8844</v>
      </c>
      <c r="AZ307" s="71">
        <v>110</v>
      </c>
      <c r="BA307" s="45">
        <v>7370</v>
      </c>
      <c r="BC307" s="464"/>
    </row>
    <row r="308" spans="1:55" ht="15" customHeight="1">
      <c r="A308" s="78" t="s">
        <v>546</v>
      </c>
      <c r="B308" s="77" t="s">
        <v>577</v>
      </c>
      <c r="C308" s="79">
        <v>180</v>
      </c>
      <c r="D308" s="76">
        <v>1200</v>
      </c>
      <c r="E308" s="76">
        <v>600</v>
      </c>
      <c r="F308" s="75" t="str">
        <f t="shared" si="69"/>
        <v>1200x600x180</v>
      </c>
      <c r="G308" s="163" t="s">
        <v>583</v>
      </c>
      <c r="H308" s="73" t="s">
        <v>582</v>
      </c>
      <c r="I308" s="72" t="s">
        <v>2</v>
      </c>
      <c r="J308" s="70"/>
      <c r="K308" s="69"/>
      <c r="L308" s="69" t="s">
        <v>5</v>
      </c>
      <c r="M308" s="68"/>
      <c r="N308" s="67">
        <v>1</v>
      </c>
      <c r="O308" s="60">
        <f t="shared" si="70"/>
        <v>0.72</v>
      </c>
      <c r="P308" s="59">
        <f t="shared" si="71"/>
        <v>0.12959999999999999</v>
      </c>
      <c r="Q308" s="58">
        <f t="shared" si="78"/>
        <v>14.255999999999998</v>
      </c>
      <c r="R308" s="168"/>
      <c r="S308" s="64"/>
      <c r="T308" s="167"/>
      <c r="U308" s="165"/>
      <c r="V308" s="166"/>
      <c r="W308" s="165"/>
      <c r="X308" s="165"/>
      <c r="Y308" s="164"/>
      <c r="Z308" s="62">
        <v>630</v>
      </c>
      <c r="AA308" s="61" t="s">
        <v>4</v>
      </c>
      <c r="AB308" s="60">
        <f t="shared" si="72"/>
        <v>453.59999999999997</v>
      </c>
      <c r="AC308" s="59">
        <f t="shared" si="73"/>
        <v>81.647999999999996</v>
      </c>
      <c r="AD308" s="58">
        <f t="shared" si="74"/>
        <v>8981.2799999999988</v>
      </c>
      <c r="AE308" s="160" t="s">
        <v>143</v>
      </c>
      <c r="AF308" s="56">
        <v>632</v>
      </c>
      <c r="AG308" s="55" t="s">
        <v>2</v>
      </c>
      <c r="AH308" s="54">
        <f t="shared" si="80"/>
        <v>455.03999999999996</v>
      </c>
      <c r="AI308" s="53">
        <f t="shared" si="81"/>
        <v>81.907199999999989</v>
      </c>
      <c r="AJ308" s="52">
        <f t="shared" si="82"/>
        <v>9009.7919999999995</v>
      </c>
      <c r="AK308" s="51" t="s">
        <v>581</v>
      </c>
      <c r="AL308" s="50"/>
      <c r="AM308" s="49">
        <f t="shared" si="79"/>
        <v>1326.6</v>
      </c>
      <c r="AN308" s="48">
        <f t="shared" si="75"/>
        <v>1591.92</v>
      </c>
      <c r="AO308" s="47">
        <f t="shared" si="83"/>
        <v>7370</v>
      </c>
      <c r="AP308" s="46">
        <f t="shared" si="76"/>
        <v>8844</v>
      </c>
      <c r="AZ308" s="71">
        <v>110</v>
      </c>
      <c r="BA308" s="45">
        <v>7370</v>
      </c>
      <c r="BC308" s="464"/>
    </row>
    <row r="309" spans="1:55" ht="15" customHeight="1">
      <c r="A309" s="78" t="s">
        <v>546</v>
      </c>
      <c r="B309" s="77" t="s">
        <v>577</v>
      </c>
      <c r="C309" s="76">
        <v>200</v>
      </c>
      <c r="D309" s="76">
        <v>1000</v>
      </c>
      <c r="E309" s="76">
        <v>600</v>
      </c>
      <c r="F309" s="75" t="str">
        <f t="shared" si="69"/>
        <v>1000x600x200</v>
      </c>
      <c r="G309" s="163" t="s">
        <v>580</v>
      </c>
      <c r="H309" s="73" t="s">
        <v>579</v>
      </c>
      <c r="I309" s="72" t="s">
        <v>2</v>
      </c>
      <c r="J309" s="70"/>
      <c r="K309" s="69"/>
      <c r="L309" s="69" t="s">
        <v>5</v>
      </c>
      <c r="M309" s="68" t="s">
        <v>5</v>
      </c>
      <c r="N309" s="67">
        <v>2</v>
      </c>
      <c r="O309" s="60">
        <f t="shared" si="70"/>
        <v>1.2</v>
      </c>
      <c r="P309" s="59">
        <f t="shared" si="71"/>
        <v>0.24</v>
      </c>
      <c r="Q309" s="58">
        <f t="shared" si="78"/>
        <v>26.4</v>
      </c>
      <c r="R309" s="168"/>
      <c r="S309" s="64"/>
      <c r="T309" s="167"/>
      <c r="U309" s="165"/>
      <c r="V309" s="166"/>
      <c r="W309" s="165"/>
      <c r="X309" s="165"/>
      <c r="Y309" s="164"/>
      <c r="Z309" s="62">
        <v>338</v>
      </c>
      <c r="AA309" s="61" t="s">
        <v>4</v>
      </c>
      <c r="AB309" s="60">
        <f t="shared" si="72"/>
        <v>405.59999999999997</v>
      </c>
      <c r="AC309" s="59">
        <f t="shared" si="73"/>
        <v>81.11999999999999</v>
      </c>
      <c r="AD309" s="58">
        <f t="shared" si="74"/>
        <v>8923.1999999999989</v>
      </c>
      <c r="AE309" s="160" t="s">
        <v>143</v>
      </c>
      <c r="AF309" s="56">
        <v>341</v>
      </c>
      <c r="AG309" s="55" t="s">
        <v>2</v>
      </c>
      <c r="AH309" s="54">
        <f t="shared" si="80"/>
        <v>409.2</v>
      </c>
      <c r="AI309" s="53">
        <f t="shared" si="81"/>
        <v>81.84</v>
      </c>
      <c r="AJ309" s="52">
        <f t="shared" si="82"/>
        <v>9002.4</v>
      </c>
      <c r="AK309" s="51" t="s">
        <v>578</v>
      </c>
      <c r="AL309" s="50"/>
      <c r="AM309" s="49">
        <f t="shared" si="79"/>
        <v>1474</v>
      </c>
      <c r="AN309" s="48">
        <f t="shared" si="75"/>
        <v>1768.8</v>
      </c>
      <c r="AO309" s="47">
        <f t="shared" si="83"/>
        <v>7370</v>
      </c>
      <c r="AP309" s="46">
        <f t="shared" si="76"/>
        <v>8844</v>
      </c>
      <c r="AZ309" s="71">
        <v>110</v>
      </c>
      <c r="BA309" s="45">
        <v>7370</v>
      </c>
      <c r="BC309" s="464"/>
    </row>
    <row r="310" spans="1:55" ht="15" customHeight="1">
      <c r="A310" s="78" t="s">
        <v>546</v>
      </c>
      <c r="B310" s="77" t="s">
        <v>577</v>
      </c>
      <c r="C310" s="79">
        <v>200</v>
      </c>
      <c r="D310" s="76">
        <v>1200</v>
      </c>
      <c r="E310" s="76">
        <v>600</v>
      </c>
      <c r="F310" s="75" t="str">
        <f t="shared" si="69"/>
        <v>1200x600x200</v>
      </c>
      <c r="G310" s="163" t="s">
        <v>575</v>
      </c>
      <c r="H310" s="73" t="s">
        <v>574</v>
      </c>
      <c r="I310" s="72" t="s">
        <v>2</v>
      </c>
      <c r="J310" s="70"/>
      <c r="K310" s="69"/>
      <c r="L310" s="69" t="s">
        <v>5</v>
      </c>
      <c r="M310" s="68"/>
      <c r="N310" s="67">
        <v>1</v>
      </c>
      <c r="O310" s="60">
        <f t="shared" si="70"/>
        <v>0.72</v>
      </c>
      <c r="P310" s="59">
        <f t="shared" si="71"/>
        <v>0.14399999999999999</v>
      </c>
      <c r="Q310" s="58">
        <f t="shared" si="78"/>
        <v>15.839999999999998</v>
      </c>
      <c r="R310" s="168"/>
      <c r="S310" s="64"/>
      <c r="T310" s="167"/>
      <c r="U310" s="165"/>
      <c r="V310" s="166"/>
      <c r="W310" s="165"/>
      <c r="X310" s="165"/>
      <c r="Y310" s="164"/>
      <c r="Z310" s="62">
        <v>572</v>
      </c>
      <c r="AA310" s="61" t="s">
        <v>4</v>
      </c>
      <c r="AB310" s="60">
        <f t="shared" si="72"/>
        <v>411.84</v>
      </c>
      <c r="AC310" s="59">
        <f t="shared" si="73"/>
        <v>82.367999999999995</v>
      </c>
      <c r="AD310" s="58">
        <f t="shared" si="74"/>
        <v>9060.48</v>
      </c>
      <c r="AE310" s="160" t="s">
        <v>143</v>
      </c>
      <c r="AF310" s="56">
        <v>569</v>
      </c>
      <c r="AG310" s="55" t="s">
        <v>2</v>
      </c>
      <c r="AH310" s="54">
        <f t="shared" si="80"/>
        <v>409.68</v>
      </c>
      <c r="AI310" s="53">
        <f t="shared" si="81"/>
        <v>81.935999999999993</v>
      </c>
      <c r="AJ310" s="52">
        <f t="shared" si="82"/>
        <v>9012.9599999999991</v>
      </c>
      <c r="AK310" s="51" t="s">
        <v>573</v>
      </c>
      <c r="AL310" s="50"/>
      <c r="AM310" s="49">
        <f t="shared" si="79"/>
        <v>1474</v>
      </c>
      <c r="AN310" s="48">
        <f t="shared" si="75"/>
        <v>1768.8</v>
      </c>
      <c r="AO310" s="47">
        <f t="shared" si="83"/>
        <v>7370</v>
      </c>
      <c r="AP310" s="46">
        <f t="shared" si="76"/>
        <v>8844</v>
      </c>
      <c r="AZ310" s="71">
        <v>110</v>
      </c>
      <c r="BA310" s="45">
        <v>7370</v>
      </c>
      <c r="BC310" s="464"/>
    </row>
    <row r="311" spans="1:55" ht="15" customHeight="1">
      <c r="A311" s="78" t="s">
        <v>546</v>
      </c>
      <c r="B311" s="75" t="s">
        <v>563</v>
      </c>
      <c r="C311" s="75">
        <v>50</v>
      </c>
      <c r="D311" s="76">
        <v>1000</v>
      </c>
      <c r="E311" s="76">
        <v>600</v>
      </c>
      <c r="F311" s="75" t="str">
        <f t="shared" ref="F311:F379" si="84">D311&amp;"x"&amp;E311&amp;"x"&amp;C311</f>
        <v>1000x600x50</v>
      </c>
      <c r="G311" s="184" t="s">
        <v>572</v>
      </c>
      <c r="H311" s="183" t="s">
        <v>571</v>
      </c>
      <c r="I311" s="182" t="s">
        <v>2</v>
      </c>
      <c r="J311" s="70" t="s">
        <v>5</v>
      </c>
      <c r="K311" s="69" t="s">
        <v>5</v>
      </c>
      <c r="L311" s="69" t="s">
        <v>5</v>
      </c>
      <c r="M311" s="68"/>
      <c r="N311" s="67">
        <v>4</v>
      </c>
      <c r="O311" s="60">
        <f t="shared" ref="O311:O325" si="85">N311*D311*E311/1000000</f>
        <v>2.4</v>
      </c>
      <c r="P311" s="59">
        <f t="shared" ref="P311:P325" si="86">O311*C311/1000</f>
        <v>0.12</v>
      </c>
      <c r="Q311" s="58">
        <f t="shared" si="78"/>
        <v>13.799999999999999</v>
      </c>
      <c r="R311" s="168"/>
      <c r="S311" s="64"/>
      <c r="T311" s="167"/>
      <c r="U311" s="165"/>
      <c r="V311" s="166"/>
      <c r="W311" s="165"/>
      <c r="X311" s="165"/>
      <c r="Y311" s="164"/>
      <c r="Z311" s="62">
        <v>676</v>
      </c>
      <c r="AA311" s="61" t="s">
        <v>4</v>
      </c>
      <c r="AB311" s="60">
        <f t="shared" ref="AB311:AB379" si="87">IF($AA311="--",$Z311*O311,$AA311*U311)</f>
        <v>1622.3999999999999</v>
      </c>
      <c r="AC311" s="59">
        <f t="shared" ref="AC311:AC379" si="88">IF($AA311="--",$Z311*P311,$AA311*V311)</f>
        <v>81.11999999999999</v>
      </c>
      <c r="AD311" s="58">
        <f t="shared" ref="AD311:AD379" si="89">IF($AA311="--",$Z311*Q311,$AA311*W311)</f>
        <v>9328.7999999999993</v>
      </c>
      <c r="AE311" s="57" t="s">
        <v>3</v>
      </c>
      <c r="AF311" s="56">
        <v>1</v>
      </c>
      <c r="AG311" s="55" t="s">
        <v>2</v>
      </c>
      <c r="AH311" s="54">
        <f t="shared" si="80"/>
        <v>2.4</v>
      </c>
      <c r="AI311" s="53">
        <f t="shared" si="81"/>
        <v>0.12</v>
      </c>
      <c r="AJ311" s="52">
        <f t="shared" si="82"/>
        <v>13.799999999999999</v>
      </c>
      <c r="AK311" s="51" t="s">
        <v>567</v>
      </c>
      <c r="AL311" s="50"/>
      <c r="AM311" s="49">
        <f t="shared" si="79"/>
        <v>322.5</v>
      </c>
      <c r="AN311" s="48">
        <f t="shared" ref="AN311:AN379" si="90">ROUND(AM311*1.2,2)</f>
        <v>387</v>
      </c>
      <c r="AO311" s="47">
        <f t="shared" si="83"/>
        <v>6450</v>
      </c>
      <c r="AP311" s="46">
        <f t="shared" ref="AP311:AP379" si="91">ROUND(AO311*1.2,2)</f>
        <v>7740</v>
      </c>
      <c r="AZ311" s="71">
        <v>115</v>
      </c>
      <c r="BA311" s="45">
        <v>6450</v>
      </c>
      <c r="BC311" s="464"/>
    </row>
    <row r="312" spans="1:55" ht="15" customHeight="1">
      <c r="A312" s="78" t="s">
        <v>546</v>
      </c>
      <c r="B312" s="77" t="s">
        <v>563</v>
      </c>
      <c r="C312" s="77">
        <v>50</v>
      </c>
      <c r="D312" s="79">
        <v>1000</v>
      </c>
      <c r="E312" s="79">
        <v>600</v>
      </c>
      <c r="F312" s="77" t="str">
        <f t="shared" si="84"/>
        <v>1000x600x50</v>
      </c>
      <c r="G312" s="184" t="s">
        <v>570</v>
      </c>
      <c r="H312" s="183" t="s">
        <v>569</v>
      </c>
      <c r="I312" s="182" t="s">
        <v>2</v>
      </c>
      <c r="J312" s="70"/>
      <c r="K312" s="69"/>
      <c r="L312" s="69"/>
      <c r="M312" s="68" t="s">
        <v>5</v>
      </c>
      <c r="N312" s="67">
        <v>4</v>
      </c>
      <c r="O312" s="60">
        <f t="shared" si="85"/>
        <v>2.4</v>
      </c>
      <c r="P312" s="59">
        <f t="shared" si="86"/>
        <v>0.12</v>
      </c>
      <c r="Q312" s="58">
        <f t="shared" si="78"/>
        <v>13.799999999999999</v>
      </c>
      <c r="R312" s="168"/>
      <c r="S312" s="64"/>
      <c r="T312" s="167"/>
      <c r="U312" s="165"/>
      <c r="V312" s="166"/>
      <c r="W312" s="165"/>
      <c r="X312" s="165"/>
      <c r="Y312" s="164"/>
      <c r="Z312" s="62">
        <v>676</v>
      </c>
      <c r="AA312" s="61" t="s">
        <v>4</v>
      </c>
      <c r="AB312" s="60">
        <f t="shared" si="87"/>
        <v>1622.3999999999999</v>
      </c>
      <c r="AC312" s="59">
        <f t="shared" si="88"/>
        <v>81.11999999999999</v>
      </c>
      <c r="AD312" s="58">
        <f t="shared" si="89"/>
        <v>9328.7999999999993</v>
      </c>
      <c r="AE312" s="57" t="s">
        <v>3</v>
      </c>
      <c r="AF312" s="56">
        <v>1</v>
      </c>
      <c r="AG312" s="55" t="s">
        <v>2</v>
      </c>
      <c r="AH312" s="54">
        <f t="shared" si="80"/>
        <v>2.4</v>
      </c>
      <c r="AI312" s="53">
        <f t="shared" si="81"/>
        <v>0.12</v>
      </c>
      <c r="AJ312" s="52">
        <f t="shared" si="82"/>
        <v>13.799999999999999</v>
      </c>
      <c r="AK312" s="51" t="s">
        <v>567</v>
      </c>
      <c r="AL312" s="50"/>
      <c r="AM312" s="49">
        <f t="shared" si="79"/>
        <v>322.5</v>
      </c>
      <c r="AN312" s="48">
        <f t="shared" si="90"/>
        <v>387</v>
      </c>
      <c r="AO312" s="47">
        <f t="shared" si="83"/>
        <v>6450</v>
      </c>
      <c r="AP312" s="46">
        <f t="shared" si="91"/>
        <v>7740</v>
      </c>
      <c r="AZ312" s="71">
        <v>115</v>
      </c>
      <c r="BA312" s="45">
        <v>6450</v>
      </c>
      <c r="BC312" s="464"/>
    </row>
    <row r="313" spans="1:55" ht="15" customHeight="1">
      <c r="A313" s="78" t="s">
        <v>546</v>
      </c>
      <c r="B313" s="77" t="s">
        <v>563</v>
      </c>
      <c r="C313" s="77">
        <v>50</v>
      </c>
      <c r="D313" s="79">
        <v>1000</v>
      </c>
      <c r="E313" s="79">
        <v>600</v>
      </c>
      <c r="F313" s="77" t="str">
        <f t="shared" si="84"/>
        <v>1000x600x50</v>
      </c>
      <c r="G313" s="467" t="s">
        <v>2042</v>
      </c>
      <c r="H313" s="183" t="s">
        <v>2037</v>
      </c>
      <c r="I313" s="182" t="s">
        <v>117</v>
      </c>
      <c r="J313" s="70" t="s">
        <v>5</v>
      </c>
      <c r="K313" s="69"/>
      <c r="L313" s="69"/>
      <c r="M313" s="68"/>
      <c r="N313" s="67">
        <v>4</v>
      </c>
      <c r="O313" s="60">
        <f t="shared" si="85"/>
        <v>2.4</v>
      </c>
      <c r="P313" s="59">
        <f t="shared" si="86"/>
        <v>0.12</v>
      </c>
      <c r="Q313" s="58">
        <f t="shared" si="78"/>
        <v>13.799999999999999</v>
      </c>
      <c r="R313" s="181">
        <v>24</v>
      </c>
      <c r="S313" s="64">
        <v>2</v>
      </c>
      <c r="T313" s="180">
        <f>R313*N313</f>
        <v>96</v>
      </c>
      <c r="U313" s="60">
        <f>O313*R313</f>
        <v>57.599999999999994</v>
      </c>
      <c r="V313" s="59">
        <f>P313*R313</f>
        <v>2.88</v>
      </c>
      <c r="W313" s="60">
        <f>AZ313*V313</f>
        <v>331.2</v>
      </c>
      <c r="X313" s="60" t="s">
        <v>560</v>
      </c>
      <c r="Y313" s="179">
        <f>R313/S313*N313*C313+140</f>
        <v>2540</v>
      </c>
      <c r="Z313" s="161">
        <v>624</v>
      </c>
      <c r="AA313" s="64">
        <v>26</v>
      </c>
      <c r="AB313" s="60">
        <f t="shared" si="87"/>
        <v>1497.6</v>
      </c>
      <c r="AC313" s="59">
        <f t="shared" si="88"/>
        <v>74.88</v>
      </c>
      <c r="AD313" s="58">
        <f t="shared" si="89"/>
        <v>8611.1999999999989</v>
      </c>
      <c r="AE313" s="57" t="s">
        <v>3</v>
      </c>
      <c r="AF313" s="56">
        <v>1</v>
      </c>
      <c r="AG313" s="177" t="s">
        <v>150</v>
      </c>
      <c r="AH313" s="54">
        <f t="shared" si="80"/>
        <v>57.599999999999994</v>
      </c>
      <c r="AI313" s="53">
        <f t="shared" si="81"/>
        <v>2.88</v>
      </c>
      <c r="AJ313" s="52">
        <f t="shared" si="82"/>
        <v>331.2</v>
      </c>
      <c r="AK313" s="51" t="s">
        <v>567</v>
      </c>
      <c r="AL313" s="50" t="s">
        <v>566</v>
      </c>
      <c r="AM313" s="49">
        <f t="shared" si="79"/>
        <v>322.5</v>
      </c>
      <c r="AN313" s="48">
        <f t="shared" si="90"/>
        <v>387</v>
      </c>
      <c r="AO313" s="47">
        <f t="shared" si="83"/>
        <v>6450</v>
      </c>
      <c r="AP313" s="46">
        <f t="shared" si="91"/>
        <v>7740</v>
      </c>
      <c r="AZ313" s="71">
        <v>115</v>
      </c>
      <c r="BA313" s="45">
        <v>6450</v>
      </c>
      <c r="BC313" s="464"/>
    </row>
    <row r="314" spans="1:55" ht="15" customHeight="1">
      <c r="A314" s="78" t="s">
        <v>546</v>
      </c>
      <c r="B314" s="77" t="s">
        <v>563</v>
      </c>
      <c r="C314" s="77">
        <v>50</v>
      </c>
      <c r="D314" s="79">
        <v>1000</v>
      </c>
      <c r="E314" s="79">
        <v>600</v>
      </c>
      <c r="F314" s="77" t="str">
        <f t="shared" ref="F314" si="92">D314&amp;"x"&amp;E314&amp;"x"&amp;C314</f>
        <v>1000x600x50</v>
      </c>
      <c r="G314" s="163" t="s">
        <v>568</v>
      </c>
      <c r="H314" s="183" t="s">
        <v>2038</v>
      </c>
      <c r="I314" s="182" t="s">
        <v>117</v>
      </c>
      <c r="J314" s="70"/>
      <c r="K314" s="69" t="s">
        <v>5</v>
      </c>
      <c r="L314" s="69" t="s">
        <v>5</v>
      </c>
      <c r="M314" s="68"/>
      <c r="N314" s="67">
        <v>4</v>
      </c>
      <c r="O314" s="60">
        <f t="shared" ref="O314" si="93">N314*D314*E314/1000000</f>
        <v>2.4</v>
      </c>
      <c r="P314" s="59">
        <f t="shared" ref="P314" si="94">O314*C314/1000</f>
        <v>0.12</v>
      </c>
      <c r="Q314" s="58">
        <f t="shared" si="78"/>
        <v>13.799999999999999</v>
      </c>
      <c r="R314" s="181">
        <v>24</v>
      </c>
      <c r="S314" s="64">
        <v>2</v>
      </c>
      <c r="T314" s="180">
        <f>R314*N314</f>
        <v>96</v>
      </c>
      <c r="U314" s="60">
        <f>O314*R314</f>
        <v>57.599999999999994</v>
      </c>
      <c r="V314" s="59">
        <f>P314*R314</f>
        <v>2.88</v>
      </c>
      <c r="W314" s="60">
        <f>AZ314*V314</f>
        <v>331.2</v>
      </c>
      <c r="X314" s="60" t="s">
        <v>560</v>
      </c>
      <c r="Y314" s="179">
        <f>R314/S314*N314*C314+140</f>
        <v>2540</v>
      </c>
      <c r="Z314" s="161">
        <v>624</v>
      </c>
      <c r="AA314" s="64">
        <v>26</v>
      </c>
      <c r="AB314" s="60">
        <f t="shared" ref="AB314" si="95">IF($AA314="--",$Z314*O314,$AA314*U314)</f>
        <v>1497.6</v>
      </c>
      <c r="AC314" s="59">
        <f t="shared" ref="AC314" si="96">IF($AA314="--",$Z314*P314,$AA314*V314)</f>
        <v>74.88</v>
      </c>
      <c r="AD314" s="58">
        <f t="shared" ref="AD314" si="97">IF($AA314="--",$Z314*Q314,$AA314*W314)</f>
        <v>8611.1999999999989</v>
      </c>
      <c r="AE314" s="57" t="s">
        <v>3</v>
      </c>
      <c r="AF314" s="56">
        <v>1</v>
      </c>
      <c r="AG314" s="177" t="s">
        <v>150</v>
      </c>
      <c r="AH314" s="54">
        <f t="shared" si="80"/>
        <v>57.599999999999994</v>
      </c>
      <c r="AI314" s="53">
        <f t="shared" si="81"/>
        <v>2.88</v>
      </c>
      <c r="AJ314" s="52">
        <f t="shared" si="82"/>
        <v>331.2</v>
      </c>
      <c r="AK314" s="51" t="s">
        <v>567</v>
      </c>
      <c r="AL314" s="50" t="s">
        <v>566</v>
      </c>
      <c r="AM314" s="49">
        <f t="shared" si="79"/>
        <v>322.5</v>
      </c>
      <c r="AN314" s="48">
        <f t="shared" ref="AN314" si="98">ROUND(AM314*1.2,2)</f>
        <v>387</v>
      </c>
      <c r="AO314" s="47">
        <f t="shared" ref="AO314" si="99">ROUND(BA314*(1-$AP$11),2)</f>
        <v>6450</v>
      </c>
      <c r="AP314" s="46">
        <f t="shared" ref="AP314" si="100">ROUND(AO314*1.2,2)</f>
        <v>7740</v>
      </c>
      <c r="AZ314" s="71">
        <v>115</v>
      </c>
      <c r="BA314" s="45">
        <v>6450</v>
      </c>
      <c r="BC314" s="464"/>
    </row>
    <row r="315" spans="1:55" ht="15" customHeight="1">
      <c r="A315" s="78" t="s">
        <v>546</v>
      </c>
      <c r="B315" s="77" t="s">
        <v>563</v>
      </c>
      <c r="C315" s="77">
        <v>50</v>
      </c>
      <c r="D315" s="79">
        <v>1000</v>
      </c>
      <c r="E315" s="79">
        <v>600</v>
      </c>
      <c r="F315" s="77" t="str">
        <f t="shared" si="84"/>
        <v>1000x600x50</v>
      </c>
      <c r="G315" s="467" t="s">
        <v>2043</v>
      </c>
      <c r="H315" s="183" t="s">
        <v>2040</v>
      </c>
      <c r="I315" s="182" t="s">
        <v>117</v>
      </c>
      <c r="J315" s="70"/>
      <c r="K315" s="69"/>
      <c r="L315" s="69"/>
      <c r="M315" s="68" t="s">
        <v>5</v>
      </c>
      <c r="N315" s="67">
        <v>4</v>
      </c>
      <c r="O315" s="60">
        <f t="shared" si="85"/>
        <v>2.4</v>
      </c>
      <c r="P315" s="59">
        <f t="shared" si="86"/>
        <v>0.12</v>
      </c>
      <c r="Q315" s="58">
        <f t="shared" si="78"/>
        <v>13.799999999999999</v>
      </c>
      <c r="R315" s="181">
        <v>24</v>
      </c>
      <c r="S315" s="64">
        <v>2</v>
      </c>
      <c r="T315" s="180">
        <f>R315*N315</f>
        <v>96</v>
      </c>
      <c r="U315" s="60">
        <f>O315*R315</f>
        <v>57.599999999999994</v>
      </c>
      <c r="V315" s="59">
        <f>P315*R315</f>
        <v>2.88</v>
      </c>
      <c r="W315" s="60">
        <f>AZ315*V315</f>
        <v>331.2</v>
      </c>
      <c r="X315" s="60" t="s">
        <v>560</v>
      </c>
      <c r="Y315" s="179">
        <f>R315/S315*N315*C315+140</f>
        <v>2540</v>
      </c>
      <c r="Z315" s="161">
        <v>624</v>
      </c>
      <c r="AA315" s="64">
        <v>26</v>
      </c>
      <c r="AB315" s="60">
        <f t="shared" si="87"/>
        <v>1497.6</v>
      </c>
      <c r="AC315" s="59">
        <f t="shared" si="88"/>
        <v>74.88</v>
      </c>
      <c r="AD315" s="58">
        <f t="shared" si="89"/>
        <v>8611.1999999999989</v>
      </c>
      <c r="AE315" s="57" t="s">
        <v>3</v>
      </c>
      <c r="AF315" s="56">
        <v>1</v>
      </c>
      <c r="AG315" s="177" t="s">
        <v>150</v>
      </c>
      <c r="AH315" s="54">
        <f t="shared" si="80"/>
        <v>57.599999999999994</v>
      </c>
      <c r="AI315" s="53">
        <f t="shared" si="81"/>
        <v>2.88</v>
      </c>
      <c r="AJ315" s="52">
        <f t="shared" si="82"/>
        <v>331.2</v>
      </c>
      <c r="AK315" s="51" t="s">
        <v>567</v>
      </c>
      <c r="AL315" s="50" t="s">
        <v>566</v>
      </c>
      <c r="AM315" s="49">
        <f t="shared" si="79"/>
        <v>322.5</v>
      </c>
      <c r="AN315" s="48">
        <f t="shared" si="90"/>
        <v>387</v>
      </c>
      <c r="AO315" s="47">
        <f t="shared" si="83"/>
        <v>6450</v>
      </c>
      <c r="AP315" s="46">
        <f t="shared" si="91"/>
        <v>7740</v>
      </c>
      <c r="AZ315" s="71">
        <v>115</v>
      </c>
      <c r="BA315" s="45">
        <v>6450</v>
      </c>
      <c r="BC315" s="464"/>
    </row>
    <row r="316" spans="1:55" ht="15" customHeight="1">
      <c r="A316" s="78" t="s">
        <v>546</v>
      </c>
      <c r="B316" s="77" t="s">
        <v>563</v>
      </c>
      <c r="C316" s="75">
        <v>100</v>
      </c>
      <c r="D316" s="79">
        <v>1000</v>
      </c>
      <c r="E316" s="79">
        <v>600</v>
      </c>
      <c r="F316" s="75" t="str">
        <f t="shared" si="84"/>
        <v>1000x600x100</v>
      </c>
      <c r="G316" s="163" t="s">
        <v>565</v>
      </c>
      <c r="H316" s="183" t="s">
        <v>564</v>
      </c>
      <c r="I316" s="182" t="s">
        <v>2</v>
      </c>
      <c r="J316" s="70" t="s">
        <v>5</v>
      </c>
      <c r="K316" s="69" t="s">
        <v>5</v>
      </c>
      <c r="L316" s="69" t="s">
        <v>5</v>
      </c>
      <c r="M316" s="68" t="s">
        <v>5</v>
      </c>
      <c r="N316" s="67">
        <v>2</v>
      </c>
      <c r="O316" s="60">
        <f t="shared" si="85"/>
        <v>1.2</v>
      </c>
      <c r="P316" s="59">
        <f t="shared" si="86"/>
        <v>0.12</v>
      </c>
      <c r="Q316" s="58">
        <f t="shared" si="78"/>
        <v>12</v>
      </c>
      <c r="R316" s="168"/>
      <c r="S316" s="64"/>
      <c r="T316" s="167"/>
      <c r="U316" s="165"/>
      <c r="V316" s="166"/>
      <c r="W316" s="165"/>
      <c r="X316" s="165"/>
      <c r="Y316" s="164"/>
      <c r="Z316" s="62">
        <v>676</v>
      </c>
      <c r="AA316" s="61" t="s">
        <v>4</v>
      </c>
      <c r="AB316" s="60">
        <f t="shared" si="87"/>
        <v>811.19999999999993</v>
      </c>
      <c r="AC316" s="59">
        <f t="shared" si="88"/>
        <v>81.11999999999999</v>
      </c>
      <c r="AD316" s="58">
        <f t="shared" si="89"/>
        <v>8112</v>
      </c>
      <c r="AE316" s="57" t="s">
        <v>3</v>
      </c>
      <c r="AF316" s="56">
        <v>1</v>
      </c>
      <c r="AG316" s="55" t="s">
        <v>2</v>
      </c>
      <c r="AH316" s="54">
        <f t="shared" si="80"/>
        <v>1.2</v>
      </c>
      <c r="AI316" s="53">
        <f t="shared" si="81"/>
        <v>0.12</v>
      </c>
      <c r="AJ316" s="52">
        <f t="shared" si="82"/>
        <v>12</v>
      </c>
      <c r="AK316" s="51" t="s">
        <v>559</v>
      </c>
      <c r="AL316" s="50"/>
      <c r="AM316" s="49">
        <f t="shared" si="79"/>
        <v>645</v>
      </c>
      <c r="AN316" s="48">
        <f t="shared" si="90"/>
        <v>774</v>
      </c>
      <c r="AO316" s="47">
        <f t="shared" si="83"/>
        <v>6450</v>
      </c>
      <c r="AP316" s="46">
        <f t="shared" si="91"/>
        <v>7740</v>
      </c>
      <c r="AZ316" s="71">
        <v>100</v>
      </c>
      <c r="BA316" s="45">
        <v>6450</v>
      </c>
      <c r="BC316" s="464"/>
    </row>
    <row r="317" spans="1:55" ht="15" customHeight="1">
      <c r="A317" s="78" t="s">
        <v>546</v>
      </c>
      <c r="B317" s="77" t="s">
        <v>563</v>
      </c>
      <c r="C317" s="77">
        <v>100</v>
      </c>
      <c r="D317" s="79">
        <v>1000</v>
      </c>
      <c r="E317" s="79">
        <v>600</v>
      </c>
      <c r="F317" s="77" t="str">
        <f t="shared" ref="F317" si="101">D317&amp;"x"&amp;E317&amp;"x"&amp;C317</f>
        <v>1000x600x100</v>
      </c>
      <c r="G317" s="163" t="s">
        <v>561</v>
      </c>
      <c r="H317" s="183" t="s">
        <v>2039</v>
      </c>
      <c r="I317" s="182" t="s">
        <v>117</v>
      </c>
      <c r="J317" s="70" t="s">
        <v>5</v>
      </c>
      <c r="K317" s="69" t="s">
        <v>5</v>
      </c>
      <c r="L317" s="69" t="s">
        <v>5</v>
      </c>
      <c r="M317" s="68"/>
      <c r="N317" s="67">
        <v>2</v>
      </c>
      <c r="O317" s="60">
        <f t="shared" ref="O317" si="102">N317*D317*E317/1000000</f>
        <v>1.2</v>
      </c>
      <c r="P317" s="59">
        <f t="shared" ref="P317" si="103">O317*C317/1000</f>
        <v>0.12</v>
      </c>
      <c r="Q317" s="58">
        <f t="shared" si="78"/>
        <v>12</v>
      </c>
      <c r="R317" s="181">
        <v>24</v>
      </c>
      <c r="S317" s="64">
        <v>2</v>
      </c>
      <c r="T317" s="180">
        <f>R317*N317</f>
        <v>48</v>
      </c>
      <c r="U317" s="60">
        <f>O317*R317</f>
        <v>28.799999999999997</v>
      </c>
      <c r="V317" s="59">
        <f>P317*R317</f>
        <v>2.88</v>
      </c>
      <c r="W317" s="60">
        <f>AZ317*V317</f>
        <v>288</v>
      </c>
      <c r="X317" s="60" t="s">
        <v>560</v>
      </c>
      <c r="Y317" s="179">
        <f>R317/S317*N317*C317+140</f>
        <v>2540</v>
      </c>
      <c r="Z317" s="161">
        <v>624</v>
      </c>
      <c r="AA317" s="64">
        <v>26</v>
      </c>
      <c r="AB317" s="60">
        <f t="shared" ref="AB317" si="104">IF($AA317="--",$Z317*O317,$AA317*U317)</f>
        <v>748.8</v>
      </c>
      <c r="AC317" s="59">
        <f t="shared" ref="AC317" si="105">IF($AA317="--",$Z317*P317,$AA317*V317)</f>
        <v>74.88</v>
      </c>
      <c r="AD317" s="58">
        <f t="shared" ref="AD317" si="106">IF($AA317="--",$Z317*Q317,$AA317*W317)</f>
        <v>7488</v>
      </c>
      <c r="AE317" s="57" t="s">
        <v>3</v>
      </c>
      <c r="AF317" s="56">
        <v>1</v>
      </c>
      <c r="AG317" s="177" t="s">
        <v>150</v>
      </c>
      <c r="AH317" s="54">
        <f t="shared" si="80"/>
        <v>28.799999999999997</v>
      </c>
      <c r="AI317" s="53">
        <f t="shared" si="81"/>
        <v>2.88</v>
      </c>
      <c r="AJ317" s="52">
        <f t="shared" si="82"/>
        <v>288</v>
      </c>
      <c r="AK317" s="51" t="s">
        <v>559</v>
      </c>
      <c r="AL317" s="50" t="s">
        <v>558</v>
      </c>
      <c r="AM317" s="49">
        <f t="shared" si="79"/>
        <v>645</v>
      </c>
      <c r="AN317" s="48">
        <f t="shared" ref="AN317" si="107">ROUND(AM317*1.2,2)</f>
        <v>774</v>
      </c>
      <c r="AO317" s="47">
        <f t="shared" ref="AO317" si="108">ROUND(BA317*(1-$AP$11),2)</f>
        <v>6450</v>
      </c>
      <c r="AP317" s="46">
        <f t="shared" ref="AP317" si="109">ROUND(AO317*1.2,2)</f>
        <v>7740</v>
      </c>
      <c r="AZ317" s="71">
        <v>100</v>
      </c>
      <c r="BA317" s="45">
        <v>6450</v>
      </c>
      <c r="BC317" s="464"/>
    </row>
    <row r="318" spans="1:55" ht="15" customHeight="1">
      <c r="A318" s="78" t="s">
        <v>546</v>
      </c>
      <c r="B318" s="77" t="s">
        <v>563</v>
      </c>
      <c r="C318" s="77">
        <v>100</v>
      </c>
      <c r="D318" s="79">
        <v>1000</v>
      </c>
      <c r="E318" s="79">
        <v>600</v>
      </c>
      <c r="F318" s="77" t="str">
        <f t="shared" si="84"/>
        <v>1000x600x100</v>
      </c>
      <c r="G318" s="467" t="s">
        <v>2044</v>
      </c>
      <c r="H318" s="183" t="s">
        <v>2041</v>
      </c>
      <c r="I318" s="182" t="s">
        <v>117</v>
      </c>
      <c r="J318" s="70"/>
      <c r="K318" s="69"/>
      <c r="L318" s="69"/>
      <c r="M318" s="68" t="s">
        <v>5</v>
      </c>
      <c r="N318" s="67">
        <v>2</v>
      </c>
      <c r="O318" s="60">
        <f t="shared" si="85"/>
        <v>1.2</v>
      </c>
      <c r="P318" s="59">
        <f t="shared" si="86"/>
        <v>0.12</v>
      </c>
      <c r="Q318" s="58">
        <f t="shared" si="78"/>
        <v>12</v>
      </c>
      <c r="R318" s="181">
        <v>24</v>
      </c>
      <c r="S318" s="64">
        <v>2</v>
      </c>
      <c r="T318" s="180">
        <f>R318*N318</f>
        <v>48</v>
      </c>
      <c r="U318" s="60">
        <f>O318*R318</f>
        <v>28.799999999999997</v>
      </c>
      <c r="V318" s="59">
        <f>P318*R318</f>
        <v>2.88</v>
      </c>
      <c r="W318" s="60">
        <f>AZ318*V318</f>
        <v>288</v>
      </c>
      <c r="X318" s="60" t="s">
        <v>560</v>
      </c>
      <c r="Y318" s="179">
        <f>R318/S318*N318*C318+140</f>
        <v>2540</v>
      </c>
      <c r="Z318" s="161">
        <v>624</v>
      </c>
      <c r="AA318" s="64">
        <v>26</v>
      </c>
      <c r="AB318" s="60">
        <f t="shared" si="87"/>
        <v>748.8</v>
      </c>
      <c r="AC318" s="59">
        <f t="shared" si="88"/>
        <v>74.88</v>
      </c>
      <c r="AD318" s="58">
        <f t="shared" si="89"/>
        <v>7488</v>
      </c>
      <c r="AE318" s="57" t="s">
        <v>3</v>
      </c>
      <c r="AF318" s="56">
        <v>1</v>
      </c>
      <c r="AG318" s="177" t="s">
        <v>150</v>
      </c>
      <c r="AH318" s="54">
        <f t="shared" si="80"/>
        <v>28.799999999999997</v>
      </c>
      <c r="AI318" s="53">
        <f t="shared" si="81"/>
        <v>2.88</v>
      </c>
      <c r="AJ318" s="52">
        <f t="shared" si="82"/>
        <v>288</v>
      </c>
      <c r="AK318" s="51" t="s">
        <v>559</v>
      </c>
      <c r="AL318" s="50" t="s">
        <v>558</v>
      </c>
      <c r="AM318" s="49">
        <f t="shared" si="79"/>
        <v>645</v>
      </c>
      <c r="AN318" s="48">
        <f t="shared" si="90"/>
        <v>774</v>
      </c>
      <c r="AO318" s="47">
        <f t="shared" si="83"/>
        <v>6450</v>
      </c>
      <c r="AP318" s="46">
        <f t="shared" si="91"/>
        <v>7740</v>
      </c>
      <c r="AZ318" s="71">
        <v>100</v>
      </c>
      <c r="BA318" s="45">
        <v>6450</v>
      </c>
      <c r="BC318" s="464"/>
    </row>
    <row r="319" spans="1:55" ht="15" customHeight="1">
      <c r="A319" s="78" t="s">
        <v>546</v>
      </c>
      <c r="B319" s="75" t="s">
        <v>554</v>
      </c>
      <c r="C319" s="76">
        <v>100</v>
      </c>
      <c r="D319" s="76">
        <v>1000</v>
      </c>
      <c r="E319" s="76">
        <v>600</v>
      </c>
      <c r="F319" s="75" t="str">
        <f t="shared" si="84"/>
        <v>1000x600x100</v>
      </c>
      <c r="G319" s="163" t="s">
        <v>557</v>
      </c>
      <c r="H319" s="73" t="s">
        <v>556</v>
      </c>
      <c r="I319" s="72" t="s">
        <v>2</v>
      </c>
      <c r="J319" s="70" t="s">
        <v>5</v>
      </c>
      <c r="K319" s="69" t="s">
        <v>5</v>
      </c>
      <c r="L319" s="69" t="s">
        <v>5</v>
      </c>
      <c r="M319" s="68" t="s">
        <v>5</v>
      </c>
      <c r="N319" s="67">
        <v>3</v>
      </c>
      <c r="O319" s="60">
        <f t="shared" si="85"/>
        <v>1.8</v>
      </c>
      <c r="P319" s="59">
        <f t="shared" si="86"/>
        <v>0.18</v>
      </c>
      <c r="Q319" s="58">
        <f t="shared" si="78"/>
        <v>16.2</v>
      </c>
      <c r="R319" s="168"/>
      <c r="S319" s="64"/>
      <c r="T319" s="167"/>
      <c r="U319" s="165"/>
      <c r="V319" s="166"/>
      <c r="W319" s="165"/>
      <c r="X319" s="165"/>
      <c r="Y319" s="164"/>
      <c r="Z319" s="62">
        <v>416</v>
      </c>
      <c r="AA319" s="61" t="s">
        <v>4</v>
      </c>
      <c r="AB319" s="60">
        <f t="shared" si="87"/>
        <v>748.80000000000007</v>
      </c>
      <c r="AC319" s="59">
        <f t="shared" si="88"/>
        <v>74.88</v>
      </c>
      <c r="AD319" s="58">
        <f t="shared" si="89"/>
        <v>6739.2</v>
      </c>
      <c r="AE319" s="160" t="s">
        <v>143</v>
      </c>
      <c r="AF319" s="56">
        <v>556</v>
      </c>
      <c r="AG319" s="55" t="s">
        <v>2</v>
      </c>
      <c r="AH319" s="54">
        <f t="shared" si="80"/>
        <v>1000.8000000000001</v>
      </c>
      <c r="AI319" s="53">
        <f t="shared" si="81"/>
        <v>100.08</v>
      </c>
      <c r="AJ319" s="52">
        <f t="shared" si="82"/>
        <v>9007.1999999999989</v>
      </c>
      <c r="AK319" s="51" t="s">
        <v>555</v>
      </c>
      <c r="AL319" s="50"/>
      <c r="AM319" s="49">
        <f t="shared" si="79"/>
        <v>571</v>
      </c>
      <c r="AN319" s="48">
        <f t="shared" si="90"/>
        <v>685.2</v>
      </c>
      <c r="AO319" s="47">
        <f t="shared" si="83"/>
        <v>5710</v>
      </c>
      <c r="AP319" s="46">
        <f t="shared" si="91"/>
        <v>6852</v>
      </c>
      <c r="AZ319" s="71">
        <v>90</v>
      </c>
      <c r="BA319" s="45">
        <v>5710</v>
      </c>
      <c r="BC319" s="464"/>
    </row>
    <row r="320" spans="1:55" ht="15" customHeight="1">
      <c r="A320" s="78" t="s">
        <v>546</v>
      </c>
      <c r="B320" s="77" t="s">
        <v>554</v>
      </c>
      <c r="C320" s="76">
        <v>150</v>
      </c>
      <c r="D320" s="79">
        <v>1000</v>
      </c>
      <c r="E320" s="79">
        <v>600</v>
      </c>
      <c r="F320" s="75" t="str">
        <f t="shared" si="84"/>
        <v>1000x600x150</v>
      </c>
      <c r="G320" s="163" t="s">
        <v>552</v>
      </c>
      <c r="H320" s="73" t="s">
        <v>551</v>
      </c>
      <c r="I320" s="72" t="s">
        <v>2</v>
      </c>
      <c r="J320" s="70" t="s">
        <v>5</v>
      </c>
      <c r="K320" s="69" t="s">
        <v>5</v>
      </c>
      <c r="L320" s="69" t="s">
        <v>5</v>
      </c>
      <c r="M320" s="68" t="s">
        <v>5</v>
      </c>
      <c r="N320" s="67">
        <v>2</v>
      </c>
      <c r="O320" s="60">
        <f t="shared" si="85"/>
        <v>1.2</v>
      </c>
      <c r="P320" s="59">
        <f t="shared" si="86"/>
        <v>0.18</v>
      </c>
      <c r="Q320" s="58">
        <f t="shared" si="78"/>
        <v>16.2</v>
      </c>
      <c r="R320" s="168"/>
      <c r="S320" s="64"/>
      <c r="T320" s="167"/>
      <c r="U320" s="165"/>
      <c r="V320" s="166"/>
      <c r="W320" s="165"/>
      <c r="X320" s="165"/>
      <c r="Y320" s="164"/>
      <c r="Z320" s="62">
        <v>416</v>
      </c>
      <c r="AA320" s="61" t="s">
        <v>4</v>
      </c>
      <c r="AB320" s="60">
        <f t="shared" si="87"/>
        <v>499.2</v>
      </c>
      <c r="AC320" s="59">
        <f t="shared" si="88"/>
        <v>74.88</v>
      </c>
      <c r="AD320" s="58">
        <f t="shared" si="89"/>
        <v>6739.2</v>
      </c>
      <c r="AE320" s="160" t="s">
        <v>143</v>
      </c>
      <c r="AF320" s="56">
        <v>556</v>
      </c>
      <c r="AG320" s="55" t="s">
        <v>2</v>
      </c>
      <c r="AH320" s="54">
        <f t="shared" si="80"/>
        <v>667.19999999999993</v>
      </c>
      <c r="AI320" s="53">
        <f t="shared" si="81"/>
        <v>100.08</v>
      </c>
      <c r="AJ320" s="52">
        <f t="shared" si="82"/>
        <v>9007.1999999999989</v>
      </c>
      <c r="AK320" s="51" t="s">
        <v>550</v>
      </c>
      <c r="AL320" s="50"/>
      <c r="AM320" s="49">
        <f t="shared" si="79"/>
        <v>856.5</v>
      </c>
      <c r="AN320" s="48">
        <f t="shared" si="90"/>
        <v>1027.8</v>
      </c>
      <c r="AO320" s="47">
        <f t="shared" si="83"/>
        <v>5710</v>
      </c>
      <c r="AP320" s="46">
        <f t="shared" si="91"/>
        <v>6852</v>
      </c>
      <c r="AZ320" s="71">
        <v>90</v>
      </c>
      <c r="BA320" s="45">
        <v>5710</v>
      </c>
      <c r="BC320" s="464"/>
    </row>
    <row r="321" spans="1:55" ht="15" customHeight="1">
      <c r="A321" s="78" t="s">
        <v>546</v>
      </c>
      <c r="B321" s="75" t="s">
        <v>545</v>
      </c>
      <c r="C321" s="76">
        <v>100</v>
      </c>
      <c r="D321" s="76">
        <v>1200</v>
      </c>
      <c r="E321" s="76">
        <v>150</v>
      </c>
      <c r="F321" s="75" t="str">
        <f t="shared" si="84"/>
        <v>1200x150x100</v>
      </c>
      <c r="G321" s="163" t="s">
        <v>549</v>
      </c>
      <c r="H321" s="73" t="s">
        <v>548</v>
      </c>
      <c r="I321" s="72" t="s">
        <v>2</v>
      </c>
      <c r="J321" s="70" t="s">
        <v>5</v>
      </c>
      <c r="K321" s="69"/>
      <c r="L321" s="69"/>
      <c r="M321" s="68"/>
      <c r="N321" s="67">
        <v>6</v>
      </c>
      <c r="O321" s="60">
        <f t="shared" si="85"/>
        <v>1.08</v>
      </c>
      <c r="P321" s="59">
        <f t="shared" si="86"/>
        <v>0.108</v>
      </c>
      <c r="Q321" s="58">
        <f t="shared" si="78"/>
        <v>9.7200000000000006</v>
      </c>
      <c r="R321" s="168"/>
      <c r="S321" s="64"/>
      <c r="T321" s="167"/>
      <c r="U321" s="165"/>
      <c r="V321" s="166"/>
      <c r="W321" s="165"/>
      <c r="X321" s="165"/>
      <c r="Y321" s="164"/>
      <c r="Z321" s="62">
        <v>704</v>
      </c>
      <c r="AA321" s="61" t="s">
        <v>4</v>
      </c>
      <c r="AB321" s="60">
        <f t="shared" si="87"/>
        <v>760.32</v>
      </c>
      <c r="AC321" s="59">
        <f t="shared" si="88"/>
        <v>76.031999999999996</v>
      </c>
      <c r="AD321" s="58">
        <f t="shared" si="89"/>
        <v>6842.88</v>
      </c>
      <c r="AE321" s="160" t="s">
        <v>143</v>
      </c>
      <c r="AF321" s="56">
        <v>926</v>
      </c>
      <c r="AG321" s="55" t="s">
        <v>2</v>
      </c>
      <c r="AH321" s="54">
        <f t="shared" si="80"/>
        <v>1000.08</v>
      </c>
      <c r="AI321" s="53">
        <f t="shared" si="81"/>
        <v>100.008</v>
      </c>
      <c r="AJ321" s="52">
        <f t="shared" si="82"/>
        <v>9000.7200000000012</v>
      </c>
      <c r="AK321" s="51" t="s">
        <v>547</v>
      </c>
      <c r="AL321" s="50"/>
      <c r="AM321" s="49">
        <f t="shared" si="79"/>
        <v>859</v>
      </c>
      <c r="AN321" s="48">
        <f t="shared" si="90"/>
        <v>1030.8</v>
      </c>
      <c r="AO321" s="47">
        <f t="shared" si="83"/>
        <v>8590</v>
      </c>
      <c r="AP321" s="46">
        <f t="shared" si="91"/>
        <v>10308</v>
      </c>
      <c r="AZ321" s="71">
        <v>90</v>
      </c>
      <c r="BA321" s="45">
        <v>8590</v>
      </c>
      <c r="BC321" s="464"/>
    </row>
    <row r="322" spans="1:55" ht="15.75" customHeight="1" thickBot="1">
      <c r="A322" s="44" t="s">
        <v>546</v>
      </c>
      <c r="B322" s="43" t="s">
        <v>545</v>
      </c>
      <c r="C322" s="42">
        <v>150</v>
      </c>
      <c r="D322" s="41">
        <v>1200</v>
      </c>
      <c r="E322" s="41">
        <v>150</v>
      </c>
      <c r="F322" s="40" t="str">
        <f t="shared" si="84"/>
        <v>1200x150x150</v>
      </c>
      <c r="G322" s="159" t="s">
        <v>543</v>
      </c>
      <c r="H322" s="38" t="s">
        <v>542</v>
      </c>
      <c r="I322" s="37" t="s">
        <v>2</v>
      </c>
      <c r="J322" s="35" t="s">
        <v>5</v>
      </c>
      <c r="K322" s="34"/>
      <c r="L322" s="34"/>
      <c r="M322" s="33"/>
      <c r="N322" s="32">
        <v>4</v>
      </c>
      <c r="O322" s="25">
        <f t="shared" si="85"/>
        <v>0.72</v>
      </c>
      <c r="P322" s="24">
        <f t="shared" si="86"/>
        <v>0.108</v>
      </c>
      <c r="Q322" s="23">
        <f t="shared" si="78"/>
        <v>9.7200000000000006</v>
      </c>
      <c r="R322" s="158"/>
      <c r="S322" s="29"/>
      <c r="T322" s="157"/>
      <c r="U322" s="155"/>
      <c r="V322" s="156"/>
      <c r="W322" s="155"/>
      <c r="X322" s="155"/>
      <c r="Y322" s="154"/>
      <c r="Z322" s="27">
        <v>704</v>
      </c>
      <c r="AA322" s="26" t="s">
        <v>4</v>
      </c>
      <c r="AB322" s="25">
        <f t="shared" si="87"/>
        <v>506.88</v>
      </c>
      <c r="AC322" s="24">
        <f t="shared" si="88"/>
        <v>76.031999999999996</v>
      </c>
      <c r="AD322" s="23">
        <f t="shared" si="89"/>
        <v>6842.88</v>
      </c>
      <c r="AE322" s="153" t="s">
        <v>143</v>
      </c>
      <c r="AF322" s="21">
        <v>926</v>
      </c>
      <c r="AG322" s="20" t="s">
        <v>2</v>
      </c>
      <c r="AH322" s="19">
        <f t="shared" si="80"/>
        <v>666.72</v>
      </c>
      <c r="AI322" s="18">
        <f t="shared" si="81"/>
        <v>100.008</v>
      </c>
      <c r="AJ322" s="17">
        <f t="shared" si="82"/>
        <v>9000.7200000000012</v>
      </c>
      <c r="AK322" s="16" t="s">
        <v>541</v>
      </c>
      <c r="AL322" s="15"/>
      <c r="AM322" s="14">
        <f t="shared" si="79"/>
        <v>1288.5</v>
      </c>
      <c r="AN322" s="13">
        <f t="shared" si="90"/>
        <v>1546.2</v>
      </c>
      <c r="AO322" s="12">
        <f t="shared" si="83"/>
        <v>8590</v>
      </c>
      <c r="AP322" s="11">
        <f t="shared" si="91"/>
        <v>10308</v>
      </c>
      <c r="AZ322" s="36">
        <v>90</v>
      </c>
      <c r="BA322" s="10">
        <v>8590</v>
      </c>
      <c r="BC322" s="464"/>
    </row>
    <row r="323" spans="1:55" ht="15" customHeight="1">
      <c r="A323" s="112" t="s">
        <v>247</v>
      </c>
      <c r="B323" s="110" t="s">
        <v>516</v>
      </c>
      <c r="C323" s="111">
        <v>60</v>
      </c>
      <c r="D323" s="111">
        <v>1000</v>
      </c>
      <c r="E323" s="111">
        <v>600</v>
      </c>
      <c r="F323" s="110" t="str">
        <f t="shared" si="84"/>
        <v>1000x600x60</v>
      </c>
      <c r="G323" s="175" t="s">
        <v>540</v>
      </c>
      <c r="H323" s="108" t="s">
        <v>539</v>
      </c>
      <c r="I323" s="107" t="s">
        <v>2</v>
      </c>
      <c r="J323" s="105"/>
      <c r="K323" s="104" t="s">
        <v>5</v>
      </c>
      <c r="L323" s="104" t="s">
        <v>5</v>
      </c>
      <c r="M323" s="103"/>
      <c r="N323" s="102">
        <v>4</v>
      </c>
      <c r="O323" s="95">
        <f t="shared" si="85"/>
        <v>2.4</v>
      </c>
      <c r="P323" s="94">
        <f t="shared" si="86"/>
        <v>0.14399999999999999</v>
      </c>
      <c r="Q323" s="93">
        <f t="shared" si="78"/>
        <v>23.183999999999997</v>
      </c>
      <c r="R323" s="174"/>
      <c r="S323" s="99"/>
      <c r="T323" s="173"/>
      <c r="U323" s="171"/>
      <c r="V323" s="172"/>
      <c r="W323" s="171"/>
      <c r="X323" s="171"/>
      <c r="Y323" s="170"/>
      <c r="Z323" s="97">
        <v>572</v>
      </c>
      <c r="AA323" s="96" t="s">
        <v>4</v>
      </c>
      <c r="AB323" s="95">
        <f t="shared" si="87"/>
        <v>1372.8</v>
      </c>
      <c r="AC323" s="94">
        <f t="shared" si="88"/>
        <v>82.367999999999995</v>
      </c>
      <c r="AD323" s="93">
        <f t="shared" si="89"/>
        <v>13261.247999999998</v>
      </c>
      <c r="AE323" s="169" t="s">
        <v>143</v>
      </c>
      <c r="AF323" s="91">
        <v>389</v>
      </c>
      <c r="AG323" s="90" t="s">
        <v>2</v>
      </c>
      <c r="AH323" s="89">
        <f t="shared" si="80"/>
        <v>933.59999999999991</v>
      </c>
      <c r="AI323" s="88">
        <f t="shared" si="81"/>
        <v>56.015999999999998</v>
      </c>
      <c r="AJ323" s="87">
        <f t="shared" si="82"/>
        <v>9018.5759999999991</v>
      </c>
      <c r="AK323" s="86" t="s">
        <v>538</v>
      </c>
      <c r="AL323" s="85"/>
      <c r="AM323" s="84">
        <f t="shared" si="79"/>
        <v>536.4</v>
      </c>
      <c r="AN323" s="83">
        <f t="shared" si="90"/>
        <v>643.67999999999995</v>
      </c>
      <c r="AO323" s="82">
        <f t="shared" ref="AO323:AO352" si="110">ROUND(BA323*(1-$AP$12),2)</f>
        <v>8940</v>
      </c>
      <c r="AP323" s="81">
        <f t="shared" si="91"/>
        <v>10728</v>
      </c>
      <c r="AZ323" s="106">
        <v>161</v>
      </c>
      <c r="BA323" s="80">
        <v>8940</v>
      </c>
      <c r="BC323" s="464"/>
    </row>
    <row r="324" spans="1:55" ht="15" customHeight="1">
      <c r="A324" s="78" t="s">
        <v>247</v>
      </c>
      <c r="B324" s="77" t="s">
        <v>516</v>
      </c>
      <c r="C324" s="76">
        <v>80</v>
      </c>
      <c r="D324" s="79">
        <v>1000</v>
      </c>
      <c r="E324" s="79">
        <v>600</v>
      </c>
      <c r="F324" s="75" t="str">
        <f t="shared" si="84"/>
        <v>1000x600x80</v>
      </c>
      <c r="G324" s="163" t="s">
        <v>537</v>
      </c>
      <c r="H324" s="73" t="s">
        <v>536</v>
      </c>
      <c r="I324" s="72" t="s">
        <v>2</v>
      </c>
      <c r="J324" s="70"/>
      <c r="K324" s="69" t="s">
        <v>5</v>
      </c>
      <c r="L324" s="69" t="s">
        <v>5</v>
      </c>
      <c r="M324" s="68"/>
      <c r="N324" s="67">
        <v>3</v>
      </c>
      <c r="O324" s="60">
        <f t="shared" si="85"/>
        <v>1.8</v>
      </c>
      <c r="P324" s="59">
        <f t="shared" si="86"/>
        <v>0.14399999999999999</v>
      </c>
      <c r="Q324" s="58">
        <f t="shared" si="78"/>
        <v>21.599999999999998</v>
      </c>
      <c r="R324" s="168"/>
      <c r="S324" s="64"/>
      <c r="T324" s="167"/>
      <c r="U324" s="165"/>
      <c r="V324" s="166"/>
      <c r="W324" s="165"/>
      <c r="X324" s="165"/>
      <c r="Y324" s="164"/>
      <c r="Z324" s="62">
        <v>572</v>
      </c>
      <c r="AA324" s="61" t="s">
        <v>4</v>
      </c>
      <c r="AB324" s="60">
        <f t="shared" si="87"/>
        <v>1029.6000000000001</v>
      </c>
      <c r="AC324" s="59">
        <f t="shared" si="88"/>
        <v>82.367999999999995</v>
      </c>
      <c r="AD324" s="58">
        <f t="shared" si="89"/>
        <v>12355.199999999999</v>
      </c>
      <c r="AE324" s="160" t="s">
        <v>143</v>
      </c>
      <c r="AF324" s="56">
        <v>417</v>
      </c>
      <c r="AG324" s="55" t="s">
        <v>2</v>
      </c>
      <c r="AH324" s="54">
        <f t="shared" si="80"/>
        <v>750.6</v>
      </c>
      <c r="AI324" s="53">
        <f t="shared" si="81"/>
        <v>60.047999999999995</v>
      </c>
      <c r="AJ324" s="52">
        <f t="shared" si="82"/>
        <v>9007.1999999999989</v>
      </c>
      <c r="AK324" s="51" t="s">
        <v>535</v>
      </c>
      <c r="AL324" s="50"/>
      <c r="AM324" s="49">
        <f t="shared" si="79"/>
        <v>675.2</v>
      </c>
      <c r="AN324" s="48">
        <f t="shared" si="90"/>
        <v>810.24</v>
      </c>
      <c r="AO324" s="47">
        <f t="shared" si="110"/>
        <v>8440</v>
      </c>
      <c r="AP324" s="46">
        <f t="shared" si="91"/>
        <v>10128</v>
      </c>
      <c r="AZ324" s="71">
        <v>150</v>
      </c>
      <c r="BA324" s="45">
        <v>8440</v>
      </c>
      <c r="BC324" s="464"/>
    </row>
    <row r="325" spans="1:55" ht="15" customHeight="1">
      <c r="A325" s="78" t="s">
        <v>247</v>
      </c>
      <c r="B325" s="77" t="s">
        <v>516</v>
      </c>
      <c r="C325" s="76">
        <v>100</v>
      </c>
      <c r="D325" s="79">
        <v>1000</v>
      </c>
      <c r="E325" s="79">
        <v>600</v>
      </c>
      <c r="F325" s="75" t="str">
        <f t="shared" si="84"/>
        <v>1000x600x100</v>
      </c>
      <c r="G325" s="163" t="s">
        <v>534</v>
      </c>
      <c r="H325" s="73" t="s">
        <v>533</v>
      </c>
      <c r="I325" s="72" t="s">
        <v>2</v>
      </c>
      <c r="J325" s="70"/>
      <c r="K325" s="69" t="s">
        <v>5</v>
      </c>
      <c r="L325" s="69" t="s">
        <v>5</v>
      </c>
      <c r="M325" s="68"/>
      <c r="N325" s="67">
        <v>2</v>
      </c>
      <c r="O325" s="60">
        <f t="shared" si="85"/>
        <v>1.2</v>
      </c>
      <c r="P325" s="59">
        <f t="shared" si="86"/>
        <v>0.12</v>
      </c>
      <c r="Q325" s="58">
        <f t="shared" si="78"/>
        <v>17.52</v>
      </c>
      <c r="R325" s="168"/>
      <c r="S325" s="64"/>
      <c r="T325" s="167"/>
      <c r="U325" s="165"/>
      <c r="V325" s="166"/>
      <c r="W325" s="165"/>
      <c r="X325" s="165"/>
      <c r="Y325" s="164"/>
      <c r="Z325" s="62">
        <v>676</v>
      </c>
      <c r="AA325" s="61" t="s">
        <v>4</v>
      </c>
      <c r="AB325" s="60">
        <f t="shared" si="87"/>
        <v>811.19999999999993</v>
      </c>
      <c r="AC325" s="59">
        <f t="shared" si="88"/>
        <v>81.11999999999999</v>
      </c>
      <c r="AD325" s="58">
        <f t="shared" si="89"/>
        <v>11843.52</v>
      </c>
      <c r="AE325" s="178" t="s">
        <v>287</v>
      </c>
      <c r="AF325" s="56">
        <v>343</v>
      </c>
      <c r="AG325" s="55" t="s">
        <v>2</v>
      </c>
      <c r="AH325" s="54">
        <f t="shared" si="80"/>
        <v>411.59999999999997</v>
      </c>
      <c r="AI325" s="53">
        <f t="shared" si="81"/>
        <v>41.16</v>
      </c>
      <c r="AJ325" s="52">
        <f t="shared" si="82"/>
        <v>6009.36</v>
      </c>
      <c r="AK325" s="51" t="s">
        <v>532</v>
      </c>
      <c r="AL325" s="50"/>
      <c r="AM325" s="49">
        <f t="shared" si="79"/>
        <v>816</v>
      </c>
      <c r="AN325" s="48">
        <f t="shared" si="90"/>
        <v>979.2</v>
      </c>
      <c r="AO325" s="47">
        <f t="shared" si="110"/>
        <v>8160</v>
      </c>
      <c r="AP325" s="46">
        <f t="shared" si="91"/>
        <v>9792</v>
      </c>
      <c r="AZ325" s="71">
        <v>146</v>
      </c>
      <c r="BA325" s="45">
        <v>8160</v>
      </c>
      <c r="BC325" s="464"/>
    </row>
    <row r="326" spans="1:55" ht="15" customHeight="1">
      <c r="A326" s="78" t="s">
        <v>247</v>
      </c>
      <c r="B326" s="77" t="s">
        <v>516</v>
      </c>
      <c r="C326" s="79">
        <v>100</v>
      </c>
      <c r="D326" s="76">
        <v>2000</v>
      </c>
      <c r="E326" s="76">
        <v>1200</v>
      </c>
      <c r="F326" s="75" t="str">
        <f t="shared" si="84"/>
        <v>2000x1200x100</v>
      </c>
      <c r="G326" s="163" t="s">
        <v>531</v>
      </c>
      <c r="H326" s="73" t="s">
        <v>530</v>
      </c>
      <c r="I326" s="72" t="s">
        <v>115</v>
      </c>
      <c r="J326" s="70"/>
      <c r="K326" s="69" t="s">
        <v>5</v>
      </c>
      <c r="L326" s="69" t="s">
        <v>5</v>
      </c>
      <c r="M326" s="68"/>
      <c r="N326" s="162"/>
      <c r="O326" s="60"/>
      <c r="P326" s="59"/>
      <c r="Q326" s="58"/>
      <c r="R326" s="66" t="s">
        <v>4</v>
      </c>
      <c r="S326" s="65">
        <v>1</v>
      </c>
      <c r="T326" s="64">
        <v>24</v>
      </c>
      <c r="U326" s="60">
        <f>T326*D326*E326/1000000</f>
        <v>57.6</v>
      </c>
      <c r="V326" s="59">
        <f>U326*C326/1000</f>
        <v>5.76</v>
      </c>
      <c r="W326" s="60">
        <f>AZ326*V326</f>
        <v>840.95999999999992</v>
      </c>
      <c r="X326" s="60" t="s">
        <v>280</v>
      </c>
      <c r="Y326" s="63">
        <f>T326/S326*C326+140</f>
        <v>2540</v>
      </c>
      <c r="Z326" s="161" t="s">
        <v>4</v>
      </c>
      <c r="AA326" s="64">
        <v>13</v>
      </c>
      <c r="AB326" s="60">
        <f t="shared" si="87"/>
        <v>748.80000000000007</v>
      </c>
      <c r="AC326" s="59">
        <f t="shared" si="88"/>
        <v>74.88</v>
      </c>
      <c r="AD326" s="58">
        <f t="shared" si="89"/>
        <v>10932.48</v>
      </c>
      <c r="AE326" s="160" t="s">
        <v>143</v>
      </c>
      <c r="AF326" s="56">
        <v>11</v>
      </c>
      <c r="AG326" s="177" t="s">
        <v>150</v>
      </c>
      <c r="AH326" s="54">
        <f t="shared" si="80"/>
        <v>633.6</v>
      </c>
      <c r="AI326" s="53">
        <f t="shared" si="81"/>
        <v>63.36</v>
      </c>
      <c r="AJ326" s="52">
        <f t="shared" si="82"/>
        <v>9250.56</v>
      </c>
      <c r="AK326" s="51"/>
      <c r="AL326" s="50" t="s">
        <v>529</v>
      </c>
      <c r="AM326" s="49">
        <f t="shared" si="79"/>
        <v>824</v>
      </c>
      <c r="AN326" s="48">
        <f t="shared" si="90"/>
        <v>988.8</v>
      </c>
      <c r="AO326" s="47">
        <f t="shared" si="110"/>
        <v>8240</v>
      </c>
      <c r="AP326" s="46">
        <f t="shared" si="91"/>
        <v>9888</v>
      </c>
      <c r="AZ326" s="71">
        <v>146</v>
      </c>
      <c r="BA326" s="45">
        <v>8240</v>
      </c>
      <c r="BC326" s="464"/>
    </row>
    <row r="327" spans="1:55" ht="15" customHeight="1">
      <c r="A327" s="78" t="s">
        <v>247</v>
      </c>
      <c r="B327" s="77" t="s">
        <v>516</v>
      </c>
      <c r="C327" s="76">
        <v>120</v>
      </c>
      <c r="D327" s="76">
        <v>1000</v>
      </c>
      <c r="E327" s="76">
        <v>600</v>
      </c>
      <c r="F327" s="75" t="str">
        <f t="shared" si="84"/>
        <v>1000x600x120</v>
      </c>
      <c r="G327" s="163" t="s">
        <v>528</v>
      </c>
      <c r="H327" s="73" t="s">
        <v>527</v>
      </c>
      <c r="I327" s="72" t="s">
        <v>2</v>
      </c>
      <c r="J327" s="70"/>
      <c r="K327" s="69" t="s">
        <v>5</v>
      </c>
      <c r="L327" s="69" t="s">
        <v>5</v>
      </c>
      <c r="M327" s="68"/>
      <c r="N327" s="67">
        <v>2</v>
      </c>
      <c r="O327" s="60">
        <f t="shared" ref="O327:O334" si="111">N327*D327*E327/1000000</f>
        <v>1.2</v>
      </c>
      <c r="P327" s="59">
        <f t="shared" ref="P327:P334" si="112">O327*C327/1000</f>
        <v>0.14399999999999999</v>
      </c>
      <c r="Q327" s="58">
        <f t="shared" ref="Q327:Q334" si="113">P327*AZ327</f>
        <v>20.591999999999999</v>
      </c>
      <c r="R327" s="168"/>
      <c r="S327" s="64"/>
      <c r="T327" s="167"/>
      <c r="U327" s="165"/>
      <c r="V327" s="166"/>
      <c r="W327" s="165"/>
      <c r="X327" s="165"/>
      <c r="Y327" s="164"/>
      <c r="Z327" s="62">
        <v>572</v>
      </c>
      <c r="AA327" s="61" t="s">
        <v>4</v>
      </c>
      <c r="AB327" s="60">
        <f t="shared" si="87"/>
        <v>686.4</v>
      </c>
      <c r="AC327" s="59">
        <f t="shared" si="88"/>
        <v>82.367999999999995</v>
      </c>
      <c r="AD327" s="58">
        <f t="shared" si="89"/>
        <v>11778.624</v>
      </c>
      <c r="AE327" s="160" t="s">
        <v>143</v>
      </c>
      <c r="AF327" s="56">
        <v>438</v>
      </c>
      <c r="AG327" s="55" t="s">
        <v>2</v>
      </c>
      <c r="AH327" s="54">
        <f t="shared" si="80"/>
        <v>525.6</v>
      </c>
      <c r="AI327" s="53">
        <f t="shared" si="81"/>
        <v>63.071999999999996</v>
      </c>
      <c r="AJ327" s="52">
        <f t="shared" si="82"/>
        <v>9019.2960000000003</v>
      </c>
      <c r="AK327" s="51" t="s">
        <v>526</v>
      </c>
      <c r="AL327" s="50"/>
      <c r="AM327" s="49">
        <f t="shared" si="79"/>
        <v>964.8</v>
      </c>
      <c r="AN327" s="48">
        <f t="shared" si="90"/>
        <v>1157.76</v>
      </c>
      <c r="AO327" s="47">
        <f t="shared" si="110"/>
        <v>8040</v>
      </c>
      <c r="AP327" s="46">
        <f t="shared" si="91"/>
        <v>9648</v>
      </c>
      <c r="AZ327" s="71">
        <v>143</v>
      </c>
      <c r="BA327" s="45">
        <v>8040</v>
      </c>
      <c r="BC327" s="464"/>
    </row>
    <row r="328" spans="1:55" ht="15" customHeight="1">
      <c r="A328" s="78" t="s">
        <v>247</v>
      </c>
      <c r="B328" s="77" t="s">
        <v>516</v>
      </c>
      <c r="C328" s="76">
        <v>130</v>
      </c>
      <c r="D328" s="79">
        <v>1000</v>
      </c>
      <c r="E328" s="79">
        <v>600</v>
      </c>
      <c r="F328" s="75" t="str">
        <f t="shared" si="84"/>
        <v>1000x600x130</v>
      </c>
      <c r="G328" s="163" t="s">
        <v>525</v>
      </c>
      <c r="H328" s="73" t="s">
        <v>524</v>
      </c>
      <c r="I328" s="72" t="s">
        <v>2</v>
      </c>
      <c r="J328" s="70"/>
      <c r="K328" s="69" t="s">
        <v>5</v>
      </c>
      <c r="L328" s="69" t="s">
        <v>5</v>
      </c>
      <c r="M328" s="68"/>
      <c r="N328" s="67">
        <v>2</v>
      </c>
      <c r="O328" s="60">
        <f t="shared" si="111"/>
        <v>1.2</v>
      </c>
      <c r="P328" s="59">
        <f t="shared" si="112"/>
        <v>0.156</v>
      </c>
      <c r="Q328" s="58">
        <f t="shared" si="113"/>
        <v>22.152000000000001</v>
      </c>
      <c r="R328" s="168"/>
      <c r="S328" s="64"/>
      <c r="T328" s="167"/>
      <c r="U328" s="165"/>
      <c r="V328" s="166"/>
      <c r="W328" s="165"/>
      <c r="X328" s="165"/>
      <c r="Y328" s="164"/>
      <c r="Z328" s="62">
        <v>520</v>
      </c>
      <c r="AA328" s="61" t="s">
        <v>4</v>
      </c>
      <c r="AB328" s="60">
        <f t="shared" si="87"/>
        <v>624</v>
      </c>
      <c r="AC328" s="59">
        <f t="shared" si="88"/>
        <v>81.12</v>
      </c>
      <c r="AD328" s="58">
        <f t="shared" si="89"/>
        <v>11519.04</v>
      </c>
      <c r="AE328" s="178" t="s">
        <v>287</v>
      </c>
      <c r="AF328" s="56">
        <v>271</v>
      </c>
      <c r="AG328" s="55" t="s">
        <v>2</v>
      </c>
      <c r="AH328" s="54">
        <f t="shared" si="80"/>
        <v>325.2</v>
      </c>
      <c r="AI328" s="53">
        <f t="shared" si="81"/>
        <v>42.276000000000003</v>
      </c>
      <c r="AJ328" s="52">
        <f t="shared" si="82"/>
        <v>6003.192</v>
      </c>
      <c r="AK328" s="51" t="s">
        <v>523</v>
      </c>
      <c r="AL328" s="50"/>
      <c r="AM328" s="49">
        <f t="shared" si="79"/>
        <v>1024.4000000000001</v>
      </c>
      <c r="AN328" s="48">
        <f t="shared" si="90"/>
        <v>1229.28</v>
      </c>
      <c r="AO328" s="47">
        <f t="shared" si="110"/>
        <v>7880</v>
      </c>
      <c r="AP328" s="46">
        <f t="shared" si="91"/>
        <v>9456</v>
      </c>
      <c r="AZ328" s="71">
        <v>142</v>
      </c>
      <c r="BA328" s="45">
        <v>7880</v>
      </c>
      <c r="BC328" s="464"/>
    </row>
    <row r="329" spans="1:55" ht="15" customHeight="1">
      <c r="A329" s="78" t="s">
        <v>247</v>
      </c>
      <c r="B329" s="77" t="s">
        <v>516</v>
      </c>
      <c r="C329" s="76">
        <v>150</v>
      </c>
      <c r="D329" s="79">
        <v>1000</v>
      </c>
      <c r="E329" s="79">
        <v>600</v>
      </c>
      <c r="F329" s="75" t="str">
        <f t="shared" si="84"/>
        <v>1000x600x150</v>
      </c>
      <c r="G329" s="163" t="s">
        <v>522</v>
      </c>
      <c r="H329" s="73" t="s">
        <v>521</v>
      </c>
      <c r="I329" s="72" t="s">
        <v>2</v>
      </c>
      <c r="J329" s="70"/>
      <c r="K329" s="69"/>
      <c r="L329" s="69" t="s">
        <v>5</v>
      </c>
      <c r="M329" s="68"/>
      <c r="N329" s="67">
        <v>2</v>
      </c>
      <c r="O329" s="60">
        <f t="shared" si="111"/>
        <v>1.2</v>
      </c>
      <c r="P329" s="59">
        <f t="shared" si="112"/>
        <v>0.18</v>
      </c>
      <c r="Q329" s="58">
        <f t="shared" si="113"/>
        <v>25.38</v>
      </c>
      <c r="R329" s="168"/>
      <c r="S329" s="64"/>
      <c r="T329" s="167"/>
      <c r="U329" s="165"/>
      <c r="V329" s="166"/>
      <c r="W329" s="165"/>
      <c r="X329" s="165"/>
      <c r="Y329" s="164"/>
      <c r="Z329" s="62">
        <v>416</v>
      </c>
      <c r="AA329" s="61" t="s">
        <v>4</v>
      </c>
      <c r="AB329" s="60">
        <f t="shared" si="87"/>
        <v>499.2</v>
      </c>
      <c r="AC329" s="59">
        <f t="shared" si="88"/>
        <v>74.88</v>
      </c>
      <c r="AD329" s="58">
        <f t="shared" si="89"/>
        <v>10558.08</v>
      </c>
      <c r="AE329" s="160" t="s">
        <v>143</v>
      </c>
      <c r="AF329" s="56">
        <v>355</v>
      </c>
      <c r="AG329" s="55" t="s">
        <v>2</v>
      </c>
      <c r="AH329" s="54">
        <f t="shared" si="80"/>
        <v>426</v>
      </c>
      <c r="AI329" s="53">
        <f t="shared" si="81"/>
        <v>63.9</v>
      </c>
      <c r="AJ329" s="52">
        <f t="shared" si="82"/>
        <v>9009.9</v>
      </c>
      <c r="AK329" s="51" t="s">
        <v>520</v>
      </c>
      <c r="AL329" s="50"/>
      <c r="AM329" s="49">
        <f t="shared" si="79"/>
        <v>1164</v>
      </c>
      <c r="AN329" s="48">
        <f t="shared" si="90"/>
        <v>1396.8</v>
      </c>
      <c r="AO329" s="47">
        <f t="shared" si="110"/>
        <v>7760</v>
      </c>
      <c r="AP329" s="46">
        <f t="shared" si="91"/>
        <v>9312</v>
      </c>
      <c r="AZ329" s="71">
        <v>141</v>
      </c>
      <c r="BA329" s="45">
        <v>7760</v>
      </c>
      <c r="BC329" s="464"/>
    </row>
    <row r="330" spans="1:55" ht="15" customHeight="1">
      <c r="A330" s="78" t="s">
        <v>247</v>
      </c>
      <c r="B330" s="77" t="s">
        <v>516</v>
      </c>
      <c r="C330" s="76">
        <v>160</v>
      </c>
      <c r="D330" s="79">
        <v>1000</v>
      </c>
      <c r="E330" s="79">
        <v>600</v>
      </c>
      <c r="F330" s="75" t="str">
        <f t="shared" si="84"/>
        <v>1000x600x160</v>
      </c>
      <c r="G330" s="163" t="s">
        <v>519</v>
      </c>
      <c r="H330" s="73" t="s">
        <v>518</v>
      </c>
      <c r="I330" s="72" t="s">
        <v>2</v>
      </c>
      <c r="J330" s="70"/>
      <c r="K330" s="69"/>
      <c r="L330" s="69" t="s">
        <v>5</v>
      </c>
      <c r="M330" s="68"/>
      <c r="N330" s="67">
        <v>2</v>
      </c>
      <c r="O330" s="60">
        <f t="shared" si="111"/>
        <v>1.2</v>
      </c>
      <c r="P330" s="59">
        <f t="shared" si="112"/>
        <v>0.192</v>
      </c>
      <c r="Q330" s="58">
        <f t="shared" si="113"/>
        <v>26.88</v>
      </c>
      <c r="R330" s="168"/>
      <c r="S330" s="64"/>
      <c r="T330" s="167"/>
      <c r="U330" s="165"/>
      <c r="V330" s="166"/>
      <c r="W330" s="165"/>
      <c r="X330" s="165"/>
      <c r="Y330" s="164"/>
      <c r="Z330" s="62">
        <v>416</v>
      </c>
      <c r="AA330" s="61" t="s">
        <v>4</v>
      </c>
      <c r="AB330" s="60">
        <f t="shared" si="87"/>
        <v>499.2</v>
      </c>
      <c r="AC330" s="59">
        <f t="shared" si="88"/>
        <v>79.872</v>
      </c>
      <c r="AD330" s="58">
        <f t="shared" si="89"/>
        <v>11182.08</v>
      </c>
      <c r="AE330" s="160" t="s">
        <v>143</v>
      </c>
      <c r="AF330" s="56">
        <v>335</v>
      </c>
      <c r="AG330" s="55" t="s">
        <v>2</v>
      </c>
      <c r="AH330" s="54">
        <f t="shared" si="80"/>
        <v>402</v>
      </c>
      <c r="AI330" s="53">
        <f t="shared" si="81"/>
        <v>64.320000000000007</v>
      </c>
      <c r="AJ330" s="52">
        <f t="shared" si="82"/>
        <v>9004.7999999999993</v>
      </c>
      <c r="AK330" s="51" t="s">
        <v>517</v>
      </c>
      <c r="AL330" s="50"/>
      <c r="AM330" s="49">
        <f t="shared" si="79"/>
        <v>1227.2</v>
      </c>
      <c r="AN330" s="48">
        <f t="shared" si="90"/>
        <v>1472.64</v>
      </c>
      <c r="AO330" s="47">
        <f t="shared" si="110"/>
        <v>7670</v>
      </c>
      <c r="AP330" s="46">
        <f t="shared" si="91"/>
        <v>9204</v>
      </c>
      <c r="AZ330" s="71">
        <v>140</v>
      </c>
      <c r="BA330" s="45">
        <v>7670</v>
      </c>
      <c r="BC330" s="464"/>
    </row>
    <row r="331" spans="1:55" ht="15" customHeight="1">
      <c r="A331" s="78" t="s">
        <v>247</v>
      </c>
      <c r="B331" s="77" t="s">
        <v>516</v>
      </c>
      <c r="C331" s="76">
        <v>200</v>
      </c>
      <c r="D331" s="79">
        <v>1000</v>
      </c>
      <c r="E331" s="79">
        <v>600</v>
      </c>
      <c r="F331" s="75" t="str">
        <f t="shared" si="84"/>
        <v>1000x600x200</v>
      </c>
      <c r="G331" s="163" t="s">
        <v>515</v>
      </c>
      <c r="H331" s="73" t="s">
        <v>514</v>
      </c>
      <c r="I331" s="72" t="s">
        <v>2</v>
      </c>
      <c r="J331" s="70"/>
      <c r="K331" s="69"/>
      <c r="L331" s="69" t="s">
        <v>5</v>
      </c>
      <c r="M331" s="68"/>
      <c r="N331" s="67">
        <v>1</v>
      </c>
      <c r="O331" s="60">
        <f t="shared" si="111"/>
        <v>0.6</v>
      </c>
      <c r="P331" s="59">
        <f t="shared" si="112"/>
        <v>0.12</v>
      </c>
      <c r="Q331" s="58">
        <f t="shared" si="113"/>
        <v>16.559999999999999</v>
      </c>
      <c r="R331" s="168"/>
      <c r="S331" s="64"/>
      <c r="T331" s="167"/>
      <c r="U331" s="165"/>
      <c r="V331" s="166"/>
      <c r="W331" s="165"/>
      <c r="X331" s="165"/>
      <c r="Y331" s="164"/>
      <c r="Z331" s="62">
        <v>676</v>
      </c>
      <c r="AA331" s="61" t="s">
        <v>4</v>
      </c>
      <c r="AB331" s="60">
        <f t="shared" si="87"/>
        <v>405.59999999999997</v>
      </c>
      <c r="AC331" s="59">
        <f t="shared" si="88"/>
        <v>81.11999999999999</v>
      </c>
      <c r="AD331" s="58">
        <f t="shared" si="89"/>
        <v>11194.56</v>
      </c>
      <c r="AE331" s="178" t="s">
        <v>287</v>
      </c>
      <c r="AF331" s="56">
        <v>363</v>
      </c>
      <c r="AG331" s="55" t="s">
        <v>2</v>
      </c>
      <c r="AH331" s="54">
        <f t="shared" si="80"/>
        <v>217.79999999999998</v>
      </c>
      <c r="AI331" s="53">
        <f t="shared" si="81"/>
        <v>43.559999999999995</v>
      </c>
      <c r="AJ331" s="52">
        <f t="shared" si="82"/>
        <v>6011.28</v>
      </c>
      <c r="AK331" s="51" t="s">
        <v>513</v>
      </c>
      <c r="AL331" s="50"/>
      <c r="AM331" s="49">
        <f t="shared" si="79"/>
        <v>1448</v>
      </c>
      <c r="AN331" s="48">
        <f t="shared" si="90"/>
        <v>1737.6</v>
      </c>
      <c r="AO331" s="47">
        <f t="shared" si="110"/>
        <v>7240</v>
      </c>
      <c r="AP331" s="46">
        <f t="shared" si="91"/>
        <v>8688</v>
      </c>
      <c r="AZ331" s="71">
        <v>138</v>
      </c>
      <c r="BA331" s="45">
        <v>7240</v>
      </c>
      <c r="BC331" s="464"/>
    </row>
    <row r="332" spans="1:55" ht="15" customHeight="1">
      <c r="A332" s="78" t="s">
        <v>247</v>
      </c>
      <c r="B332" s="75" t="s">
        <v>482</v>
      </c>
      <c r="C332" s="76">
        <v>60</v>
      </c>
      <c r="D332" s="76">
        <v>1000</v>
      </c>
      <c r="E332" s="76">
        <v>600</v>
      </c>
      <c r="F332" s="75" t="str">
        <f t="shared" si="84"/>
        <v>1000x600x60</v>
      </c>
      <c r="G332" s="163" t="s">
        <v>512</v>
      </c>
      <c r="H332" s="73" t="s">
        <v>511</v>
      </c>
      <c r="I332" s="72" t="s">
        <v>2</v>
      </c>
      <c r="J332" s="70"/>
      <c r="K332" s="69" t="s">
        <v>5</v>
      </c>
      <c r="L332" s="69" t="s">
        <v>5</v>
      </c>
      <c r="M332" s="68"/>
      <c r="N332" s="67">
        <v>4</v>
      </c>
      <c r="O332" s="60">
        <f t="shared" si="111"/>
        <v>2.4</v>
      </c>
      <c r="P332" s="59">
        <f t="shared" si="112"/>
        <v>0.14399999999999999</v>
      </c>
      <c r="Q332" s="58">
        <f t="shared" si="113"/>
        <v>20.303999999999998</v>
      </c>
      <c r="R332" s="168"/>
      <c r="S332" s="64"/>
      <c r="T332" s="167"/>
      <c r="U332" s="165"/>
      <c r="V332" s="166"/>
      <c r="W332" s="165"/>
      <c r="X332" s="165"/>
      <c r="Y332" s="164"/>
      <c r="Z332" s="62">
        <v>572</v>
      </c>
      <c r="AA332" s="61" t="s">
        <v>4</v>
      </c>
      <c r="AB332" s="60">
        <f t="shared" si="87"/>
        <v>1372.8</v>
      </c>
      <c r="AC332" s="59">
        <f t="shared" si="88"/>
        <v>82.367999999999995</v>
      </c>
      <c r="AD332" s="58">
        <f t="shared" si="89"/>
        <v>11613.887999999999</v>
      </c>
      <c r="AE332" s="160" t="s">
        <v>143</v>
      </c>
      <c r="AF332" s="56">
        <v>444</v>
      </c>
      <c r="AG332" s="55" t="s">
        <v>2</v>
      </c>
      <c r="AH332" s="54">
        <f t="shared" si="80"/>
        <v>1065.5999999999999</v>
      </c>
      <c r="AI332" s="53">
        <f t="shared" si="81"/>
        <v>63.935999999999993</v>
      </c>
      <c r="AJ332" s="52">
        <f t="shared" si="82"/>
        <v>9014.9759999999987</v>
      </c>
      <c r="AK332" s="51" t="s">
        <v>510</v>
      </c>
      <c r="AL332" s="50"/>
      <c r="AM332" s="49">
        <f t="shared" si="79"/>
        <v>480.6</v>
      </c>
      <c r="AN332" s="48">
        <f t="shared" si="90"/>
        <v>576.72</v>
      </c>
      <c r="AO332" s="47">
        <f t="shared" si="110"/>
        <v>8010</v>
      </c>
      <c r="AP332" s="46">
        <f t="shared" si="91"/>
        <v>9612</v>
      </c>
      <c r="AZ332" s="71">
        <v>141</v>
      </c>
      <c r="BA332" s="45">
        <v>8010</v>
      </c>
      <c r="BC332" s="464"/>
    </row>
    <row r="333" spans="1:55" ht="15" customHeight="1">
      <c r="A333" s="78" t="s">
        <v>247</v>
      </c>
      <c r="B333" s="77" t="s">
        <v>482</v>
      </c>
      <c r="C333" s="76">
        <v>80</v>
      </c>
      <c r="D333" s="79">
        <v>1000</v>
      </c>
      <c r="E333" s="79">
        <v>600</v>
      </c>
      <c r="F333" s="75" t="str">
        <f t="shared" si="84"/>
        <v>1000x600x80</v>
      </c>
      <c r="G333" s="163" t="s">
        <v>509</v>
      </c>
      <c r="H333" s="73" t="s">
        <v>508</v>
      </c>
      <c r="I333" s="72" t="s">
        <v>2</v>
      </c>
      <c r="J333" s="70"/>
      <c r="K333" s="69" t="s">
        <v>5</v>
      </c>
      <c r="L333" s="69" t="s">
        <v>5</v>
      </c>
      <c r="M333" s="68"/>
      <c r="N333" s="67">
        <v>3</v>
      </c>
      <c r="O333" s="60">
        <f t="shared" si="111"/>
        <v>1.8</v>
      </c>
      <c r="P333" s="59">
        <f t="shared" si="112"/>
        <v>0.14399999999999999</v>
      </c>
      <c r="Q333" s="58">
        <f t="shared" si="113"/>
        <v>18.863999999999997</v>
      </c>
      <c r="R333" s="168"/>
      <c r="S333" s="64"/>
      <c r="T333" s="167"/>
      <c r="U333" s="165"/>
      <c r="V333" s="166"/>
      <c r="W333" s="165"/>
      <c r="X333" s="165"/>
      <c r="Y333" s="164"/>
      <c r="Z333" s="62">
        <v>572</v>
      </c>
      <c r="AA333" s="61" t="s">
        <v>4</v>
      </c>
      <c r="AB333" s="60">
        <f t="shared" si="87"/>
        <v>1029.6000000000001</v>
      </c>
      <c r="AC333" s="59">
        <f t="shared" si="88"/>
        <v>82.367999999999995</v>
      </c>
      <c r="AD333" s="58">
        <f t="shared" si="89"/>
        <v>10790.207999999999</v>
      </c>
      <c r="AE333" s="160" t="s">
        <v>143</v>
      </c>
      <c r="AF333" s="56">
        <v>478</v>
      </c>
      <c r="AG333" s="55" t="s">
        <v>2</v>
      </c>
      <c r="AH333" s="54">
        <f t="shared" si="80"/>
        <v>860.4</v>
      </c>
      <c r="AI333" s="53">
        <f t="shared" si="81"/>
        <v>68.831999999999994</v>
      </c>
      <c r="AJ333" s="52">
        <f t="shared" si="82"/>
        <v>9016.9919999999984</v>
      </c>
      <c r="AK333" s="51" t="s">
        <v>507</v>
      </c>
      <c r="AL333" s="50"/>
      <c r="AM333" s="49">
        <f t="shared" si="79"/>
        <v>600.79999999999995</v>
      </c>
      <c r="AN333" s="48">
        <f t="shared" si="90"/>
        <v>720.96</v>
      </c>
      <c r="AO333" s="47">
        <f t="shared" si="110"/>
        <v>7510</v>
      </c>
      <c r="AP333" s="46">
        <f t="shared" si="91"/>
        <v>9012</v>
      </c>
      <c r="AZ333" s="71">
        <v>131</v>
      </c>
      <c r="BA333" s="45">
        <v>7510</v>
      </c>
      <c r="BC333" s="464"/>
    </row>
    <row r="334" spans="1:55" ht="15" customHeight="1">
      <c r="A334" s="78" t="s">
        <v>247</v>
      </c>
      <c r="B334" s="77" t="s">
        <v>482</v>
      </c>
      <c r="C334" s="76">
        <v>100</v>
      </c>
      <c r="D334" s="79">
        <v>1000</v>
      </c>
      <c r="E334" s="79">
        <v>600</v>
      </c>
      <c r="F334" s="75" t="str">
        <f t="shared" si="84"/>
        <v>1000x600x100</v>
      </c>
      <c r="G334" s="163" t="s">
        <v>506</v>
      </c>
      <c r="H334" s="73" t="s">
        <v>505</v>
      </c>
      <c r="I334" s="72" t="s">
        <v>2</v>
      </c>
      <c r="J334" s="70" t="s">
        <v>5</v>
      </c>
      <c r="K334" s="69" t="s">
        <v>5</v>
      </c>
      <c r="L334" s="69" t="s">
        <v>5</v>
      </c>
      <c r="M334" s="68" t="s">
        <v>5</v>
      </c>
      <c r="N334" s="67">
        <v>3</v>
      </c>
      <c r="O334" s="60">
        <f t="shared" si="111"/>
        <v>1.8</v>
      </c>
      <c r="P334" s="59">
        <f t="shared" si="112"/>
        <v>0.18</v>
      </c>
      <c r="Q334" s="58">
        <f t="shared" si="113"/>
        <v>23.04</v>
      </c>
      <c r="R334" s="168"/>
      <c r="S334" s="64"/>
      <c r="T334" s="167"/>
      <c r="U334" s="165"/>
      <c r="V334" s="166"/>
      <c r="W334" s="165"/>
      <c r="X334" s="165"/>
      <c r="Y334" s="164"/>
      <c r="Z334" s="62">
        <v>416</v>
      </c>
      <c r="AA334" s="61" t="s">
        <v>4</v>
      </c>
      <c r="AB334" s="60">
        <f t="shared" si="87"/>
        <v>748.80000000000007</v>
      </c>
      <c r="AC334" s="59">
        <f t="shared" si="88"/>
        <v>74.88</v>
      </c>
      <c r="AD334" s="58">
        <f t="shared" si="89"/>
        <v>9584.64</v>
      </c>
      <c r="AE334" s="178" t="s">
        <v>287</v>
      </c>
      <c r="AF334" s="56">
        <v>261</v>
      </c>
      <c r="AG334" s="55" t="s">
        <v>2</v>
      </c>
      <c r="AH334" s="54">
        <f t="shared" si="80"/>
        <v>469.8</v>
      </c>
      <c r="AI334" s="53">
        <f t="shared" si="81"/>
        <v>46.98</v>
      </c>
      <c r="AJ334" s="52">
        <f t="shared" si="82"/>
        <v>6013.44</v>
      </c>
      <c r="AK334" s="51" t="s">
        <v>504</v>
      </c>
      <c r="AL334" s="50"/>
      <c r="AM334" s="49">
        <f t="shared" si="79"/>
        <v>724</v>
      </c>
      <c r="AN334" s="48">
        <f t="shared" si="90"/>
        <v>868.8</v>
      </c>
      <c r="AO334" s="47">
        <f t="shared" si="110"/>
        <v>7240</v>
      </c>
      <c r="AP334" s="46">
        <f t="shared" si="91"/>
        <v>8688</v>
      </c>
      <c r="AZ334" s="71">
        <v>128</v>
      </c>
      <c r="BA334" s="45">
        <v>7240</v>
      </c>
      <c r="BC334" s="464"/>
    </row>
    <row r="335" spans="1:55" ht="15" customHeight="1">
      <c r="A335" s="78" t="s">
        <v>247</v>
      </c>
      <c r="B335" s="77" t="s">
        <v>482</v>
      </c>
      <c r="C335" s="79">
        <v>100</v>
      </c>
      <c r="D335" s="76">
        <v>2000</v>
      </c>
      <c r="E335" s="76">
        <v>1200</v>
      </c>
      <c r="F335" s="75" t="str">
        <f t="shared" si="84"/>
        <v>2000x1200x100</v>
      </c>
      <c r="G335" s="163" t="s">
        <v>503</v>
      </c>
      <c r="H335" s="73" t="s">
        <v>502</v>
      </c>
      <c r="I335" s="72" t="s">
        <v>115</v>
      </c>
      <c r="J335" s="70" t="s">
        <v>5</v>
      </c>
      <c r="K335" s="69" t="s">
        <v>5</v>
      </c>
      <c r="L335" s="69" t="s">
        <v>5</v>
      </c>
      <c r="M335" s="68"/>
      <c r="N335" s="162"/>
      <c r="O335" s="60"/>
      <c r="P335" s="59"/>
      <c r="Q335" s="58"/>
      <c r="R335" s="66" t="s">
        <v>4</v>
      </c>
      <c r="S335" s="65">
        <v>1</v>
      </c>
      <c r="T335" s="64">
        <v>24</v>
      </c>
      <c r="U335" s="60">
        <f>T335*D335*E335/1000000</f>
        <v>57.6</v>
      </c>
      <c r="V335" s="59">
        <f>U335*C335/1000</f>
        <v>5.76</v>
      </c>
      <c r="W335" s="60">
        <f>AZ335*V335</f>
        <v>737.28</v>
      </c>
      <c r="X335" s="60" t="s">
        <v>280</v>
      </c>
      <c r="Y335" s="63">
        <f>T335/S335*C335+140</f>
        <v>2540</v>
      </c>
      <c r="Z335" s="161" t="s">
        <v>4</v>
      </c>
      <c r="AA335" s="64">
        <v>13</v>
      </c>
      <c r="AB335" s="60">
        <f t="shared" si="87"/>
        <v>748.80000000000007</v>
      </c>
      <c r="AC335" s="59">
        <f t="shared" si="88"/>
        <v>74.88</v>
      </c>
      <c r="AD335" s="58">
        <f t="shared" si="89"/>
        <v>9584.64</v>
      </c>
      <c r="AE335" s="160" t="s">
        <v>143</v>
      </c>
      <c r="AF335" s="56">
        <v>13</v>
      </c>
      <c r="AG335" s="177" t="s">
        <v>150</v>
      </c>
      <c r="AH335" s="54">
        <f t="shared" si="80"/>
        <v>748.80000000000007</v>
      </c>
      <c r="AI335" s="53">
        <f t="shared" si="81"/>
        <v>74.88</v>
      </c>
      <c r="AJ335" s="52">
        <f t="shared" si="82"/>
        <v>9584.64</v>
      </c>
      <c r="AK335" s="51"/>
      <c r="AL335" s="50" t="s">
        <v>501</v>
      </c>
      <c r="AM335" s="49">
        <f t="shared" si="79"/>
        <v>731</v>
      </c>
      <c r="AN335" s="48">
        <f t="shared" si="90"/>
        <v>877.2</v>
      </c>
      <c r="AO335" s="47">
        <f t="shared" si="110"/>
        <v>7310</v>
      </c>
      <c r="AP335" s="46">
        <f t="shared" si="91"/>
        <v>8772</v>
      </c>
      <c r="AZ335" s="71">
        <v>128</v>
      </c>
      <c r="BA335" s="45">
        <v>7310</v>
      </c>
      <c r="BC335" s="464"/>
    </row>
    <row r="336" spans="1:55" ht="15" customHeight="1">
      <c r="A336" s="78" t="s">
        <v>247</v>
      </c>
      <c r="B336" s="77" t="s">
        <v>482</v>
      </c>
      <c r="C336" s="76">
        <v>120</v>
      </c>
      <c r="D336" s="76">
        <v>1000</v>
      </c>
      <c r="E336" s="76">
        <v>600</v>
      </c>
      <c r="F336" s="75" t="str">
        <f t="shared" si="84"/>
        <v>1000x600x120</v>
      </c>
      <c r="G336" s="163" t="s">
        <v>500</v>
      </c>
      <c r="H336" s="73" t="s">
        <v>499</v>
      </c>
      <c r="I336" s="72" t="s">
        <v>2</v>
      </c>
      <c r="J336" s="70" t="s">
        <v>5</v>
      </c>
      <c r="K336" s="69" t="s">
        <v>5</v>
      </c>
      <c r="L336" s="69" t="s">
        <v>5</v>
      </c>
      <c r="M336" s="68" t="s">
        <v>5</v>
      </c>
      <c r="N336" s="67">
        <v>2</v>
      </c>
      <c r="O336" s="60">
        <f>N336*D336*E336/1000000</f>
        <v>1.2</v>
      </c>
      <c r="P336" s="59">
        <f>O336*C336/1000</f>
        <v>0.14399999999999999</v>
      </c>
      <c r="Q336" s="58">
        <f>P336*AZ336</f>
        <v>18.143999999999998</v>
      </c>
      <c r="R336" s="168"/>
      <c r="S336" s="64"/>
      <c r="T336" s="167"/>
      <c r="U336" s="165"/>
      <c r="V336" s="166"/>
      <c r="W336" s="165"/>
      <c r="X336" s="165"/>
      <c r="Y336" s="164"/>
      <c r="Z336" s="62">
        <v>572</v>
      </c>
      <c r="AA336" s="61" t="s">
        <v>4</v>
      </c>
      <c r="AB336" s="60">
        <f t="shared" si="87"/>
        <v>686.4</v>
      </c>
      <c r="AC336" s="59">
        <f t="shared" si="88"/>
        <v>82.367999999999995</v>
      </c>
      <c r="AD336" s="58">
        <f t="shared" si="89"/>
        <v>10378.367999999999</v>
      </c>
      <c r="AE336" s="160" t="s">
        <v>143</v>
      </c>
      <c r="AF336" s="56">
        <v>497</v>
      </c>
      <c r="AG336" s="55" t="s">
        <v>2</v>
      </c>
      <c r="AH336" s="54">
        <f t="shared" si="80"/>
        <v>596.4</v>
      </c>
      <c r="AI336" s="53">
        <f t="shared" si="81"/>
        <v>71.567999999999998</v>
      </c>
      <c r="AJ336" s="52">
        <f t="shared" si="82"/>
        <v>9017.5679999999993</v>
      </c>
      <c r="AK336" s="51" t="s">
        <v>498</v>
      </c>
      <c r="AL336" s="50"/>
      <c r="AM336" s="49">
        <f t="shared" si="79"/>
        <v>853.2</v>
      </c>
      <c r="AN336" s="48">
        <f t="shared" si="90"/>
        <v>1023.84</v>
      </c>
      <c r="AO336" s="47">
        <f t="shared" si="110"/>
        <v>7110</v>
      </c>
      <c r="AP336" s="46">
        <f t="shared" si="91"/>
        <v>8532</v>
      </c>
      <c r="AZ336" s="71">
        <v>126</v>
      </c>
      <c r="BA336" s="45">
        <v>7110</v>
      </c>
      <c r="BC336" s="464"/>
    </row>
    <row r="337" spans="1:55" ht="15" customHeight="1">
      <c r="A337" s="78" t="s">
        <v>247</v>
      </c>
      <c r="B337" s="77" t="s">
        <v>482</v>
      </c>
      <c r="C337" s="79">
        <v>120</v>
      </c>
      <c r="D337" s="76">
        <v>2000</v>
      </c>
      <c r="E337" s="76">
        <v>1200</v>
      </c>
      <c r="F337" s="75" t="str">
        <f t="shared" ref="F337" si="114">D337&amp;"x"&amp;E337&amp;"x"&amp;C337</f>
        <v>2000x1200x120</v>
      </c>
      <c r="G337" s="163" t="s">
        <v>2089</v>
      </c>
      <c r="H337" s="73" t="s">
        <v>2090</v>
      </c>
      <c r="I337" s="72" t="s">
        <v>115</v>
      </c>
      <c r="J337" s="70" t="s">
        <v>5</v>
      </c>
      <c r="K337" s="69" t="s">
        <v>5</v>
      </c>
      <c r="L337" s="69" t="s">
        <v>5</v>
      </c>
      <c r="M337" s="68"/>
      <c r="N337" s="162"/>
      <c r="O337" s="60"/>
      <c r="P337" s="59"/>
      <c r="Q337" s="58"/>
      <c r="R337" s="66" t="s">
        <v>4</v>
      </c>
      <c r="S337" s="65">
        <v>1</v>
      </c>
      <c r="T337" s="64">
        <v>20</v>
      </c>
      <c r="U337" s="60">
        <f>T337*D337*E337/1000000</f>
        <v>48</v>
      </c>
      <c r="V337" s="59">
        <f>U337*C337/1000</f>
        <v>5.76</v>
      </c>
      <c r="W337" s="60">
        <f>AZ337*V337</f>
        <v>725.76</v>
      </c>
      <c r="X337" s="60" t="s">
        <v>280</v>
      </c>
      <c r="Y337" s="63">
        <f>T337/S337*C337+140</f>
        <v>2540</v>
      </c>
      <c r="Z337" s="161" t="s">
        <v>4</v>
      </c>
      <c r="AA337" s="64">
        <v>13</v>
      </c>
      <c r="AB337" s="60">
        <f t="shared" ref="AB337" si="115">IF($AA337="--",$Z337*O337,$AA337*U337)</f>
        <v>624</v>
      </c>
      <c r="AC337" s="59">
        <f t="shared" ref="AC337" si="116">IF($AA337="--",$Z337*P337,$AA337*V337)</f>
        <v>74.88</v>
      </c>
      <c r="AD337" s="58">
        <f t="shared" ref="AD337" si="117">IF($AA337="--",$Z337*Q337,$AA337*W337)</f>
        <v>9434.8799999999992</v>
      </c>
      <c r="AE337" s="160" t="s">
        <v>143</v>
      </c>
      <c r="AF337" s="56">
        <v>13</v>
      </c>
      <c r="AG337" s="177" t="s">
        <v>150</v>
      </c>
      <c r="AH337" s="54">
        <f t="shared" si="80"/>
        <v>624</v>
      </c>
      <c r="AI337" s="53">
        <f t="shared" si="81"/>
        <v>74.88</v>
      </c>
      <c r="AJ337" s="52">
        <f t="shared" si="82"/>
        <v>9434.8799999999992</v>
      </c>
      <c r="AK337" s="51"/>
      <c r="AL337" s="50" t="s">
        <v>2091</v>
      </c>
      <c r="AM337" s="49">
        <f t="shared" si="79"/>
        <v>853.2</v>
      </c>
      <c r="AN337" s="48">
        <f t="shared" ref="AN337" si="118">ROUND(AM337*1.2,2)</f>
        <v>1023.84</v>
      </c>
      <c r="AO337" s="47">
        <f t="shared" ref="AO337" si="119">ROUND(BA337*(1-$AP$12),2)</f>
        <v>7110</v>
      </c>
      <c r="AP337" s="46">
        <f t="shared" ref="AP337" si="120">ROUND(AO337*1.2,2)</f>
        <v>8532</v>
      </c>
      <c r="AZ337" s="71">
        <v>126</v>
      </c>
      <c r="BA337" s="45">
        <v>7110</v>
      </c>
      <c r="BC337" s="464"/>
    </row>
    <row r="338" spans="1:55" ht="15" customHeight="1">
      <c r="A338" s="78" t="s">
        <v>247</v>
      </c>
      <c r="B338" s="77" t="s">
        <v>482</v>
      </c>
      <c r="C338" s="76">
        <v>130</v>
      </c>
      <c r="D338" s="76">
        <v>1000</v>
      </c>
      <c r="E338" s="76">
        <v>600</v>
      </c>
      <c r="F338" s="75" t="str">
        <f t="shared" si="84"/>
        <v>1000x600x130</v>
      </c>
      <c r="G338" s="163" t="s">
        <v>497</v>
      </c>
      <c r="H338" s="73" t="s">
        <v>496</v>
      </c>
      <c r="I338" s="72" t="s">
        <v>2</v>
      </c>
      <c r="J338" s="70" t="s">
        <v>5</v>
      </c>
      <c r="K338" s="69" t="s">
        <v>5</v>
      </c>
      <c r="L338" s="69" t="s">
        <v>5</v>
      </c>
      <c r="M338" s="68" t="s">
        <v>5</v>
      </c>
      <c r="N338" s="67">
        <v>2</v>
      </c>
      <c r="O338" s="60">
        <f>N338*D338*E338/1000000</f>
        <v>1.2</v>
      </c>
      <c r="P338" s="59">
        <f>O338*C338/1000</f>
        <v>0.156</v>
      </c>
      <c r="Q338" s="58">
        <f>P338*AZ338</f>
        <v>19.5</v>
      </c>
      <c r="R338" s="168"/>
      <c r="S338" s="64"/>
      <c r="T338" s="167"/>
      <c r="U338" s="165"/>
      <c r="V338" s="166"/>
      <c r="W338" s="165"/>
      <c r="X338" s="165"/>
      <c r="Y338" s="164"/>
      <c r="Z338" s="62">
        <v>520</v>
      </c>
      <c r="AA338" s="61" t="s">
        <v>4</v>
      </c>
      <c r="AB338" s="60">
        <f t="shared" si="87"/>
        <v>624</v>
      </c>
      <c r="AC338" s="59">
        <f t="shared" si="88"/>
        <v>81.12</v>
      </c>
      <c r="AD338" s="58">
        <f t="shared" si="89"/>
        <v>10140</v>
      </c>
      <c r="AE338" s="178" t="s">
        <v>287</v>
      </c>
      <c r="AF338" s="56">
        <v>308</v>
      </c>
      <c r="AG338" s="55" t="s">
        <v>2</v>
      </c>
      <c r="AH338" s="54">
        <f t="shared" si="80"/>
        <v>369.59999999999997</v>
      </c>
      <c r="AI338" s="53">
        <f t="shared" si="81"/>
        <v>48.048000000000002</v>
      </c>
      <c r="AJ338" s="52">
        <f t="shared" si="82"/>
        <v>6006</v>
      </c>
      <c r="AK338" s="51" t="s">
        <v>495</v>
      </c>
      <c r="AL338" s="50"/>
      <c r="AM338" s="49">
        <f t="shared" si="79"/>
        <v>902.2</v>
      </c>
      <c r="AN338" s="48">
        <f t="shared" si="90"/>
        <v>1082.6400000000001</v>
      </c>
      <c r="AO338" s="47">
        <f t="shared" si="110"/>
        <v>6940</v>
      </c>
      <c r="AP338" s="46">
        <f t="shared" si="91"/>
        <v>8328</v>
      </c>
      <c r="AZ338" s="71">
        <v>125</v>
      </c>
      <c r="BA338" s="45">
        <v>6940</v>
      </c>
      <c r="BC338" s="464"/>
    </row>
    <row r="339" spans="1:55" ht="15" customHeight="1">
      <c r="A339" s="78" t="s">
        <v>247</v>
      </c>
      <c r="B339" s="77" t="s">
        <v>482</v>
      </c>
      <c r="C339" s="76">
        <v>150</v>
      </c>
      <c r="D339" s="79">
        <v>1000</v>
      </c>
      <c r="E339" s="79">
        <v>600</v>
      </c>
      <c r="F339" s="75" t="str">
        <f t="shared" si="84"/>
        <v>1000x600x150</v>
      </c>
      <c r="G339" s="163" t="s">
        <v>494</v>
      </c>
      <c r="H339" s="73" t="s">
        <v>493</v>
      </c>
      <c r="I339" s="72" t="s">
        <v>2</v>
      </c>
      <c r="J339" s="70" t="s">
        <v>5</v>
      </c>
      <c r="K339" s="69" t="s">
        <v>5</v>
      </c>
      <c r="L339" s="69" t="s">
        <v>5</v>
      </c>
      <c r="M339" s="68" t="s">
        <v>5</v>
      </c>
      <c r="N339" s="67">
        <v>2</v>
      </c>
      <c r="O339" s="60">
        <f>N339*D339*E339/1000000</f>
        <v>1.2</v>
      </c>
      <c r="P339" s="59">
        <f>O339*C339/1000</f>
        <v>0.18</v>
      </c>
      <c r="Q339" s="58">
        <f>P339*AZ339</f>
        <v>22.32</v>
      </c>
      <c r="R339" s="168"/>
      <c r="S339" s="64"/>
      <c r="T339" s="167"/>
      <c r="U339" s="165"/>
      <c r="V339" s="166"/>
      <c r="W339" s="165"/>
      <c r="X339" s="165"/>
      <c r="Y339" s="164"/>
      <c r="Z339" s="62">
        <v>416</v>
      </c>
      <c r="AA339" s="61" t="s">
        <v>4</v>
      </c>
      <c r="AB339" s="60">
        <f t="shared" si="87"/>
        <v>499.2</v>
      </c>
      <c r="AC339" s="59">
        <f t="shared" si="88"/>
        <v>74.88</v>
      </c>
      <c r="AD339" s="58">
        <f t="shared" si="89"/>
        <v>9285.1200000000008</v>
      </c>
      <c r="AE339" s="178" t="s">
        <v>287</v>
      </c>
      <c r="AF339" s="56">
        <v>269</v>
      </c>
      <c r="AG339" s="55" t="s">
        <v>2</v>
      </c>
      <c r="AH339" s="54">
        <f t="shared" si="80"/>
        <v>322.8</v>
      </c>
      <c r="AI339" s="53">
        <f t="shared" si="81"/>
        <v>48.42</v>
      </c>
      <c r="AJ339" s="52">
        <f t="shared" si="82"/>
        <v>6004.08</v>
      </c>
      <c r="AK339" s="51" t="s">
        <v>492</v>
      </c>
      <c r="AL339" s="50"/>
      <c r="AM339" s="49">
        <f t="shared" ref="AM339:AM402" si="121">ROUND(AO339*C339/1000,2)</f>
        <v>1014</v>
      </c>
      <c r="AN339" s="48">
        <f t="shared" si="90"/>
        <v>1216.8</v>
      </c>
      <c r="AO339" s="47">
        <f t="shared" si="110"/>
        <v>6760</v>
      </c>
      <c r="AP339" s="46">
        <f t="shared" si="91"/>
        <v>8112</v>
      </c>
      <c r="AZ339" s="71">
        <v>124</v>
      </c>
      <c r="BA339" s="45">
        <v>6760</v>
      </c>
      <c r="BC339" s="464"/>
    </row>
    <row r="340" spans="1:55" ht="15" customHeight="1">
      <c r="A340" s="78" t="s">
        <v>247</v>
      </c>
      <c r="B340" s="77" t="s">
        <v>482</v>
      </c>
      <c r="C340" s="79">
        <v>150</v>
      </c>
      <c r="D340" s="76">
        <v>2000</v>
      </c>
      <c r="E340" s="76">
        <v>1200</v>
      </c>
      <c r="F340" s="75" t="str">
        <f t="shared" si="84"/>
        <v>2000x1200x150</v>
      </c>
      <c r="G340" s="163" t="s">
        <v>491</v>
      </c>
      <c r="H340" s="73" t="s">
        <v>490</v>
      </c>
      <c r="I340" s="72" t="s">
        <v>115</v>
      </c>
      <c r="J340" s="70" t="s">
        <v>5</v>
      </c>
      <c r="K340" s="69" t="s">
        <v>5</v>
      </c>
      <c r="L340" s="69" t="s">
        <v>5</v>
      </c>
      <c r="M340" s="68"/>
      <c r="N340" s="162"/>
      <c r="O340" s="60"/>
      <c r="P340" s="59"/>
      <c r="Q340" s="58"/>
      <c r="R340" s="66" t="s">
        <v>4</v>
      </c>
      <c r="S340" s="65">
        <v>1</v>
      </c>
      <c r="T340" s="64">
        <v>16</v>
      </c>
      <c r="U340" s="60">
        <f>T340*D340*E340/1000000</f>
        <v>38.4</v>
      </c>
      <c r="V340" s="59">
        <f>U340*C340/1000</f>
        <v>5.76</v>
      </c>
      <c r="W340" s="60">
        <f>AZ340*V340</f>
        <v>714.24</v>
      </c>
      <c r="X340" s="60" t="s">
        <v>280</v>
      </c>
      <c r="Y340" s="63">
        <f>T340/S340*C340+140</f>
        <v>2540</v>
      </c>
      <c r="Z340" s="161" t="s">
        <v>4</v>
      </c>
      <c r="AA340" s="64">
        <v>13</v>
      </c>
      <c r="AB340" s="60">
        <f t="shared" si="87"/>
        <v>499.2</v>
      </c>
      <c r="AC340" s="59">
        <f t="shared" si="88"/>
        <v>74.88</v>
      </c>
      <c r="AD340" s="58">
        <f t="shared" si="89"/>
        <v>9285.1200000000008</v>
      </c>
      <c r="AE340" s="160" t="s">
        <v>143</v>
      </c>
      <c r="AF340" s="56">
        <v>13</v>
      </c>
      <c r="AG340" s="177" t="s">
        <v>150</v>
      </c>
      <c r="AH340" s="54">
        <f t="shared" si="80"/>
        <v>499.2</v>
      </c>
      <c r="AI340" s="53">
        <f t="shared" si="81"/>
        <v>74.88</v>
      </c>
      <c r="AJ340" s="52">
        <f t="shared" si="82"/>
        <v>9285.1200000000008</v>
      </c>
      <c r="AK340" s="51"/>
      <c r="AL340" s="50" t="s">
        <v>489</v>
      </c>
      <c r="AM340" s="49">
        <f t="shared" si="121"/>
        <v>1024.5</v>
      </c>
      <c r="AN340" s="48">
        <f t="shared" si="90"/>
        <v>1229.4000000000001</v>
      </c>
      <c r="AO340" s="47">
        <f t="shared" si="110"/>
        <v>6830</v>
      </c>
      <c r="AP340" s="46">
        <f t="shared" si="91"/>
        <v>8196</v>
      </c>
      <c r="AZ340" s="71">
        <v>124</v>
      </c>
      <c r="BA340" s="45">
        <v>6830</v>
      </c>
      <c r="BC340" s="464"/>
    </row>
    <row r="341" spans="1:55" ht="15" customHeight="1">
      <c r="A341" s="78" t="s">
        <v>247</v>
      </c>
      <c r="B341" s="77" t="s">
        <v>482</v>
      </c>
      <c r="C341" s="76">
        <v>160</v>
      </c>
      <c r="D341" s="76">
        <v>1000</v>
      </c>
      <c r="E341" s="76">
        <v>600</v>
      </c>
      <c r="F341" s="75" t="str">
        <f t="shared" si="84"/>
        <v>1000x600x160</v>
      </c>
      <c r="G341" s="163" t="s">
        <v>488</v>
      </c>
      <c r="H341" s="73" t="s">
        <v>487</v>
      </c>
      <c r="I341" s="72" t="s">
        <v>2</v>
      </c>
      <c r="J341" s="70" t="s">
        <v>5</v>
      </c>
      <c r="K341" s="69" t="s">
        <v>5</v>
      </c>
      <c r="L341" s="69" t="s">
        <v>5</v>
      </c>
      <c r="M341" s="68" t="s">
        <v>5</v>
      </c>
      <c r="N341" s="67">
        <v>2</v>
      </c>
      <c r="O341" s="60">
        <f>N341*D341*E341/1000000</f>
        <v>1.2</v>
      </c>
      <c r="P341" s="59">
        <f>O341*C341/1000</f>
        <v>0.192</v>
      </c>
      <c r="Q341" s="58">
        <f>P341*AZ341</f>
        <v>23.616</v>
      </c>
      <c r="R341" s="168"/>
      <c r="S341" s="64"/>
      <c r="T341" s="167"/>
      <c r="U341" s="165"/>
      <c r="V341" s="166"/>
      <c r="W341" s="165"/>
      <c r="X341" s="165"/>
      <c r="Y341" s="164"/>
      <c r="Z341" s="62">
        <v>416</v>
      </c>
      <c r="AA341" s="61" t="s">
        <v>4</v>
      </c>
      <c r="AB341" s="60">
        <f t="shared" si="87"/>
        <v>499.2</v>
      </c>
      <c r="AC341" s="59">
        <f t="shared" si="88"/>
        <v>79.872</v>
      </c>
      <c r="AD341" s="58">
        <f t="shared" si="89"/>
        <v>9824.2559999999994</v>
      </c>
      <c r="AE341" s="160" t="s">
        <v>143</v>
      </c>
      <c r="AF341" s="56">
        <v>382</v>
      </c>
      <c r="AG341" s="55" t="s">
        <v>2</v>
      </c>
      <c r="AH341" s="54">
        <f t="shared" si="80"/>
        <v>458.4</v>
      </c>
      <c r="AI341" s="53">
        <f t="shared" si="81"/>
        <v>73.344000000000008</v>
      </c>
      <c r="AJ341" s="52">
        <f t="shared" si="82"/>
        <v>9021.3119999999999</v>
      </c>
      <c r="AK341" s="51" t="s">
        <v>486</v>
      </c>
      <c r="AL341" s="50"/>
      <c r="AM341" s="49">
        <f t="shared" si="121"/>
        <v>1078.4000000000001</v>
      </c>
      <c r="AN341" s="48">
        <f t="shared" si="90"/>
        <v>1294.08</v>
      </c>
      <c r="AO341" s="47">
        <f t="shared" si="110"/>
        <v>6740</v>
      </c>
      <c r="AP341" s="46">
        <f t="shared" si="91"/>
        <v>8088</v>
      </c>
      <c r="AZ341" s="71">
        <v>123</v>
      </c>
      <c r="BA341" s="45">
        <v>6740</v>
      </c>
      <c r="BC341" s="464"/>
    </row>
    <row r="342" spans="1:55" ht="15" customHeight="1">
      <c r="A342" s="78" t="s">
        <v>247</v>
      </c>
      <c r="B342" s="77" t="s">
        <v>482</v>
      </c>
      <c r="C342" s="76">
        <v>180</v>
      </c>
      <c r="D342" s="79">
        <v>1000</v>
      </c>
      <c r="E342" s="79">
        <v>600</v>
      </c>
      <c r="F342" s="75" t="str">
        <f t="shared" si="84"/>
        <v>1000x600x180</v>
      </c>
      <c r="G342" s="163" t="s">
        <v>485</v>
      </c>
      <c r="H342" s="73" t="s">
        <v>484</v>
      </c>
      <c r="I342" s="72" t="s">
        <v>2</v>
      </c>
      <c r="J342" s="70" t="s">
        <v>5</v>
      </c>
      <c r="K342" s="69"/>
      <c r="L342" s="69" t="s">
        <v>5</v>
      </c>
      <c r="M342" s="68" t="s">
        <v>5</v>
      </c>
      <c r="N342" s="67">
        <v>2</v>
      </c>
      <c r="O342" s="60">
        <f>N342*D342*E342/1000000</f>
        <v>1.2</v>
      </c>
      <c r="P342" s="59">
        <f>O342*C342/1000</f>
        <v>0.216</v>
      </c>
      <c r="Q342" s="58">
        <f>P342*AZ342</f>
        <v>26.352</v>
      </c>
      <c r="R342" s="168"/>
      <c r="S342" s="64"/>
      <c r="T342" s="167"/>
      <c r="U342" s="165"/>
      <c r="V342" s="166"/>
      <c r="W342" s="165"/>
      <c r="X342" s="165"/>
      <c r="Y342" s="164"/>
      <c r="Z342" s="62">
        <v>364</v>
      </c>
      <c r="AA342" s="61" t="s">
        <v>4</v>
      </c>
      <c r="AB342" s="60">
        <f t="shared" si="87"/>
        <v>436.8</v>
      </c>
      <c r="AC342" s="59">
        <f t="shared" si="88"/>
        <v>78.623999999999995</v>
      </c>
      <c r="AD342" s="58">
        <f t="shared" si="89"/>
        <v>9592.1280000000006</v>
      </c>
      <c r="AE342" s="160" t="s">
        <v>143</v>
      </c>
      <c r="AF342" s="56">
        <v>342</v>
      </c>
      <c r="AG342" s="55" t="s">
        <v>2</v>
      </c>
      <c r="AH342" s="54">
        <f t="shared" si="80"/>
        <v>410.4</v>
      </c>
      <c r="AI342" s="53">
        <f t="shared" si="81"/>
        <v>73.872</v>
      </c>
      <c r="AJ342" s="52">
        <f t="shared" si="82"/>
        <v>9012.384</v>
      </c>
      <c r="AK342" s="51" t="s">
        <v>483</v>
      </c>
      <c r="AL342" s="50"/>
      <c r="AM342" s="49">
        <f t="shared" si="121"/>
        <v>1180.8</v>
      </c>
      <c r="AN342" s="48">
        <f t="shared" si="90"/>
        <v>1416.96</v>
      </c>
      <c r="AO342" s="47">
        <f t="shared" si="110"/>
        <v>6560</v>
      </c>
      <c r="AP342" s="46">
        <f t="shared" si="91"/>
        <v>7872</v>
      </c>
      <c r="AZ342" s="71">
        <v>122</v>
      </c>
      <c r="BA342" s="45">
        <v>6560</v>
      </c>
      <c r="BC342" s="464"/>
    </row>
    <row r="343" spans="1:55" ht="15" customHeight="1">
      <c r="A343" s="78" t="s">
        <v>247</v>
      </c>
      <c r="B343" s="77" t="s">
        <v>482</v>
      </c>
      <c r="C343" s="76">
        <v>200</v>
      </c>
      <c r="D343" s="79">
        <v>1000</v>
      </c>
      <c r="E343" s="79">
        <v>600</v>
      </c>
      <c r="F343" s="75" t="str">
        <f t="shared" si="84"/>
        <v>1000x600x200</v>
      </c>
      <c r="G343" s="163" t="s">
        <v>481</v>
      </c>
      <c r="H343" s="73" t="s">
        <v>480</v>
      </c>
      <c r="I343" s="72" t="s">
        <v>2</v>
      </c>
      <c r="J343" s="70" t="s">
        <v>5</v>
      </c>
      <c r="K343" s="69"/>
      <c r="L343" s="69" t="s">
        <v>5</v>
      </c>
      <c r="M343" s="68"/>
      <c r="N343" s="67">
        <v>1</v>
      </c>
      <c r="O343" s="60">
        <f>N343*D343*E343/1000000</f>
        <v>0.6</v>
      </c>
      <c r="P343" s="59">
        <f>O343*C343/1000</f>
        <v>0.12</v>
      </c>
      <c r="Q343" s="58">
        <f>P343*AZ343</f>
        <v>14.52</v>
      </c>
      <c r="R343" s="168"/>
      <c r="S343" s="64"/>
      <c r="T343" s="167"/>
      <c r="U343" s="165"/>
      <c r="V343" s="166"/>
      <c r="W343" s="165"/>
      <c r="X343" s="165"/>
      <c r="Y343" s="164"/>
      <c r="Z343" s="62">
        <v>676</v>
      </c>
      <c r="AA343" s="61" t="s">
        <v>4</v>
      </c>
      <c r="AB343" s="60">
        <f t="shared" si="87"/>
        <v>405.59999999999997</v>
      </c>
      <c r="AC343" s="59">
        <f t="shared" si="88"/>
        <v>81.11999999999999</v>
      </c>
      <c r="AD343" s="58">
        <f t="shared" si="89"/>
        <v>9815.52</v>
      </c>
      <c r="AE343" s="160" t="s">
        <v>143</v>
      </c>
      <c r="AF343" s="56">
        <v>620</v>
      </c>
      <c r="AG343" s="55" t="s">
        <v>2</v>
      </c>
      <c r="AH343" s="54">
        <f t="shared" si="80"/>
        <v>372</v>
      </c>
      <c r="AI343" s="53">
        <f t="shared" si="81"/>
        <v>74.399999999999991</v>
      </c>
      <c r="AJ343" s="52">
        <f t="shared" si="82"/>
        <v>9002.4</v>
      </c>
      <c r="AK343" s="51" t="s">
        <v>479</v>
      </c>
      <c r="AL343" s="50"/>
      <c r="AM343" s="49">
        <f t="shared" si="121"/>
        <v>1276</v>
      </c>
      <c r="AN343" s="48">
        <f t="shared" si="90"/>
        <v>1531.2</v>
      </c>
      <c r="AO343" s="47">
        <f t="shared" si="110"/>
        <v>6380</v>
      </c>
      <c r="AP343" s="46">
        <f t="shared" si="91"/>
        <v>7656</v>
      </c>
      <c r="AZ343" s="71">
        <v>121</v>
      </c>
      <c r="BA343" s="45">
        <v>6380</v>
      </c>
      <c r="BC343" s="464"/>
    </row>
    <row r="344" spans="1:55" ht="15" customHeight="1">
      <c r="A344" s="78" t="s">
        <v>247</v>
      </c>
      <c r="B344" s="75" t="s">
        <v>456</v>
      </c>
      <c r="C344" s="76">
        <v>60</v>
      </c>
      <c r="D344" s="76">
        <v>1000</v>
      </c>
      <c r="E344" s="76">
        <v>600</v>
      </c>
      <c r="F344" s="75" t="str">
        <f t="shared" si="84"/>
        <v>1000x600x60</v>
      </c>
      <c r="G344" s="163" t="s">
        <v>478</v>
      </c>
      <c r="H344" s="73" t="s">
        <v>2096</v>
      </c>
      <c r="I344" s="72" t="s">
        <v>2</v>
      </c>
      <c r="J344" s="70"/>
      <c r="K344" s="69" t="s">
        <v>5</v>
      </c>
      <c r="L344" s="69" t="s">
        <v>5</v>
      </c>
      <c r="M344" s="68"/>
      <c r="N344" s="67">
        <v>4</v>
      </c>
      <c r="O344" s="60">
        <f>N344*D344*E344/1000000</f>
        <v>2.4</v>
      </c>
      <c r="P344" s="59">
        <f>O344*C344/1000</f>
        <v>0.14399999999999999</v>
      </c>
      <c r="Q344" s="58">
        <f>P344*AZ344</f>
        <v>19.151999999999997</v>
      </c>
      <c r="R344" s="168"/>
      <c r="S344" s="64"/>
      <c r="T344" s="167"/>
      <c r="U344" s="165"/>
      <c r="V344" s="166"/>
      <c r="W344" s="165"/>
      <c r="X344" s="165"/>
      <c r="Y344" s="164"/>
      <c r="Z344" s="62">
        <v>572</v>
      </c>
      <c r="AA344" s="61" t="s">
        <v>4</v>
      </c>
      <c r="AB344" s="60">
        <f t="shared" si="87"/>
        <v>1372.8</v>
      </c>
      <c r="AC344" s="59">
        <f t="shared" si="88"/>
        <v>82.367999999999995</v>
      </c>
      <c r="AD344" s="58">
        <f t="shared" si="89"/>
        <v>10954.943999999998</v>
      </c>
      <c r="AE344" s="178" t="s">
        <v>287</v>
      </c>
      <c r="AF344" s="56">
        <v>314</v>
      </c>
      <c r="AG344" s="55" t="s">
        <v>2</v>
      </c>
      <c r="AH344" s="54">
        <f t="shared" si="80"/>
        <v>753.6</v>
      </c>
      <c r="AI344" s="53">
        <f t="shared" si="81"/>
        <v>45.215999999999994</v>
      </c>
      <c r="AJ344" s="52">
        <f t="shared" si="82"/>
        <v>6013.7279999999992</v>
      </c>
      <c r="AK344" s="51" t="s">
        <v>477</v>
      </c>
      <c r="AL344" s="50"/>
      <c r="AM344" s="49">
        <f t="shared" si="121"/>
        <v>448.8</v>
      </c>
      <c r="AN344" s="48">
        <f t="shared" si="90"/>
        <v>538.55999999999995</v>
      </c>
      <c r="AO344" s="47">
        <f t="shared" si="110"/>
        <v>7480</v>
      </c>
      <c r="AP344" s="46">
        <f t="shared" si="91"/>
        <v>8976</v>
      </c>
      <c r="AZ344" s="71">
        <v>133</v>
      </c>
      <c r="BA344" s="45">
        <v>7480</v>
      </c>
      <c r="BC344" s="464"/>
    </row>
    <row r="345" spans="1:55" ht="15" customHeight="1">
      <c r="A345" s="78" t="s">
        <v>247</v>
      </c>
      <c r="B345" s="77" t="s">
        <v>456</v>
      </c>
      <c r="C345" s="79">
        <v>60</v>
      </c>
      <c r="D345" s="79">
        <v>1000</v>
      </c>
      <c r="E345" s="79">
        <v>600</v>
      </c>
      <c r="F345" s="77" t="str">
        <f t="shared" ref="F345" si="122">D345&amp;"x"&amp;E345&amp;"x"&amp;C345</f>
        <v>1000x600x60</v>
      </c>
      <c r="G345" s="467" t="s">
        <v>2092</v>
      </c>
      <c r="H345" s="73" t="s">
        <v>2097</v>
      </c>
      <c r="I345" s="72" t="s">
        <v>2</v>
      </c>
      <c r="J345" s="70" t="s">
        <v>5</v>
      </c>
      <c r="K345" s="69"/>
      <c r="L345" s="69"/>
      <c r="M345" s="68" t="s">
        <v>5</v>
      </c>
      <c r="N345" s="67">
        <v>4</v>
      </c>
      <c r="O345" s="60">
        <f>N345*D345*E345/1000000</f>
        <v>2.4</v>
      </c>
      <c r="P345" s="59">
        <f>O345*C345/1000</f>
        <v>0.14399999999999999</v>
      </c>
      <c r="Q345" s="58">
        <f>P345*AZ345</f>
        <v>20.447999999999997</v>
      </c>
      <c r="R345" s="168"/>
      <c r="S345" s="64"/>
      <c r="T345" s="167"/>
      <c r="U345" s="165"/>
      <c r="V345" s="166"/>
      <c r="W345" s="165"/>
      <c r="X345" s="165"/>
      <c r="Y345" s="164"/>
      <c r="Z345" s="62">
        <v>572</v>
      </c>
      <c r="AA345" s="61" t="s">
        <v>4</v>
      </c>
      <c r="AB345" s="60">
        <f t="shared" ref="AB345" si="123">IF($AA345="--",$Z345*O345,$AA345*U345)</f>
        <v>1372.8</v>
      </c>
      <c r="AC345" s="59">
        <f t="shared" ref="AC345" si="124">IF($AA345="--",$Z345*P345,$AA345*V345)</f>
        <v>82.367999999999995</v>
      </c>
      <c r="AD345" s="58">
        <f t="shared" ref="AD345" si="125">IF($AA345="--",$Z345*Q345,$AA345*W345)</f>
        <v>11696.255999999998</v>
      </c>
      <c r="AE345" s="178" t="s">
        <v>287</v>
      </c>
      <c r="AF345" s="56">
        <v>294</v>
      </c>
      <c r="AG345" s="55" t="s">
        <v>2</v>
      </c>
      <c r="AH345" s="54">
        <f t="shared" si="80"/>
        <v>705.6</v>
      </c>
      <c r="AI345" s="53">
        <f t="shared" si="81"/>
        <v>42.335999999999999</v>
      </c>
      <c r="AJ345" s="52">
        <f t="shared" si="82"/>
        <v>6011.7119999999986</v>
      </c>
      <c r="AK345" s="51" t="s">
        <v>477</v>
      </c>
      <c r="AL345" s="50"/>
      <c r="AM345" s="49">
        <f t="shared" si="121"/>
        <v>448.8</v>
      </c>
      <c r="AN345" s="48">
        <f t="shared" ref="AN345" si="126">ROUND(AM345*1.2,2)</f>
        <v>538.55999999999995</v>
      </c>
      <c r="AO345" s="47">
        <f t="shared" ref="AO345" si="127">ROUND(BA345*(1-$AP$12),2)</f>
        <v>7480</v>
      </c>
      <c r="AP345" s="46">
        <f t="shared" ref="AP345" si="128">ROUND(AO345*1.2,2)</f>
        <v>8976</v>
      </c>
      <c r="AZ345" s="71">
        <v>142</v>
      </c>
      <c r="BA345" s="45">
        <v>7480</v>
      </c>
      <c r="BC345" s="464"/>
    </row>
    <row r="346" spans="1:55" ht="15" customHeight="1">
      <c r="A346" s="78" t="s">
        <v>247</v>
      </c>
      <c r="B346" s="77" t="s">
        <v>456</v>
      </c>
      <c r="C346" s="79">
        <v>60</v>
      </c>
      <c r="D346" s="76">
        <v>2000</v>
      </c>
      <c r="E346" s="76">
        <v>1200</v>
      </c>
      <c r="F346" s="75" t="str">
        <f t="shared" si="84"/>
        <v>2000x1200x60</v>
      </c>
      <c r="G346" s="467" t="s">
        <v>2093</v>
      </c>
      <c r="H346" s="73" t="s">
        <v>2094</v>
      </c>
      <c r="I346" s="72" t="s">
        <v>115</v>
      </c>
      <c r="J346" s="70" t="s">
        <v>5</v>
      </c>
      <c r="K346" s="69"/>
      <c r="L346" s="69"/>
      <c r="M346" s="68"/>
      <c r="N346" s="162"/>
      <c r="O346" s="60"/>
      <c r="P346" s="59"/>
      <c r="Q346" s="58"/>
      <c r="R346" s="66" t="s">
        <v>4</v>
      </c>
      <c r="S346" s="65">
        <v>1</v>
      </c>
      <c r="T346" s="64">
        <v>40</v>
      </c>
      <c r="U346" s="60">
        <f>T346*D346*E346/1000000</f>
        <v>96</v>
      </c>
      <c r="V346" s="59">
        <f>U346*C346/1000</f>
        <v>5.76</v>
      </c>
      <c r="W346" s="60">
        <f>AZ346*V346</f>
        <v>817.92</v>
      </c>
      <c r="X346" s="60" t="s">
        <v>280</v>
      </c>
      <c r="Y346" s="63">
        <f>T346/S346*C346+140</f>
        <v>2540</v>
      </c>
      <c r="Z346" s="161" t="s">
        <v>4</v>
      </c>
      <c r="AA346" s="64">
        <v>13</v>
      </c>
      <c r="AB346" s="60">
        <f t="shared" si="87"/>
        <v>1248</v>
      </c>
      <c r="AC346" s="59">
        <f t="shared" si="88"/>
        <v>74.88</v>
      </c>
      <c r="AD346" s="58">
        <f t="shared" si="89"/>
        <v>10632.96</v>
      </c>
      <c r="AE346" s="160" t="s">
        <v>143</v>
      </c>
      <c r="AF346" s="56">
        <v>12</v>
      </c>
      <c r="AG346" s="177" t="s">
        <v>150</v>
      </c>
      <c r="AH346" s="54">
        <f t="shared" si="80"/>
        <v>1152</v>
      </c>
      <c r="AI346" s="53">
        <f t="shared" si="81"/>
        <v>69.12</v>
      </c>
      <c r="AJ346" s="52">
        <f t="shared" si="82"/>
        <v>9815.0399999999991</v>
      </c>
      <c r="AK346" s="51"/>
      <c r="AL346" s="50" t="s">
        <v>475</v>
      </c>
      <c r="AM346" s="49">
        <f t="shared" si="121"/>
        <v>453.6</v>
      </c>
      <c r="AN346" s="48">
        <f t="shared" si="90"/>
        <v>544.32000000000005</v>
      </c>
      <c r="AO346" s="47">
        <f t="shared" si="110"/>
        <v>7560</v>
      </c>
      <c r="AP346" s="46">
        <f t="shared" si="91"/>
        <v>9072</v>
      </c>
      <c r="AZ346" s="71">
        <v>142</v>
      </c>
      <c r="BA346" s="45">
        <v>7560</v>
      </c>
      <c r="BC346" s="464"/>
    </row>
    <row r="347" spans="1:55" ht="15" customHeight="1">
      <c r="A347" s="78" t="s">
        <v>247</v>
      </c>
      <c r="B347" s="77" t="s">
        <v>456</v>
      </c>
      <c r="C347" s="79">
        <v>60</v>
      </c>
      <c r="D347" s="79">
        <v>2000</v>
      </c>
      <c r="E347" s="79">
        <v>1200</v>
      </c>
      <c r="F347" s="77" t="str">
        <f t="shared" si="84"/>
        <v>2000x1200x60</v>
      </c>
      <c r="G347" s="163" t="s">
        <v>476</v>
      </c>
      <c r="H347" s="73" t="s">
        <v>2095</v>
      </c>
      <c r="I347" s="72" t="s">
        <v>115</v>
      </c>
      <c r="J347" s="70"/>
      <c r="K347" s="69" t="s">
        <v>5</v>
      </c>
      <c r="L347" s="69" t="s">
        <v>5</v>
      </c>
      <c r="M347" s="68"/>
      <c r="N347" s="162"/>
      <c r="O347" s="60"/>
      <c r="P347" s="59"/>
      <c r="Q347" s="58"/>
      <c r="R347" s="66" t="s">
        <v>4</v>
      </c>
      <c r="S347" s="65">
        <v>1</v>
      </c>
      <c r="T347" s="64">
        <v>40</v>
      </c>
      <c r="U347" s="60">
        <f>T347*D347*E347/1000000</f>
        <v>96</v>
      </c>
      <c r="V347" s="59">
        <f>U347*C347/1000</f>
        <v>5.76</v>
      </c>
      <c r="W347" s="60">
        <f>AZ347*V347</f>
        <v>766.07999999999993</v>
      </c>
      <c r="X347" s="60" t="s">
        <v>280</v>
      </c>
      <c r="Y347" s="63">
        <f>T347/S347*C347+140</f>
        <v>2540</v>
      </c>
      <c r="Z347" s="161" t="s">
        <v>4</v>
      </c>
      <c r="AA347" s="64">
        <v>13</v>
      </c>
      <c r="AB347" s="60">
        <f t="shared" si="87"/>
        <v>1248</v>
      </c>
      <c r="AC347" s="59">
        <f t="shared" si="88"/>
        <v>74.88</v>
      </c>
      <c r="AD347" s="58">
        <f t="shared" si="89"/>
        <v>9959.0399999999991</v>
      </c>
      <c r="AE347" s="160" t="s">
        <v>143</v>
      </c>
      <c r="AF347" s="56">
        <v>12</v>
      </c>
      <c r="AG347" s="177" t="s">
        <v>150</v>
      </c>
      <c r="AH347" s="54">
        <f t="shared" si="80"/>
        <v>1152</v>
      </c>
      <c r="AI347" s="53">
        <f t="shared" si="81"/>
        <v>69.12</v>
      </c>
      <c r="AJ347" s="52">
        <f t="shared" si="82"/>
        <v>9192.9599999999991</v>
      </c>
      <c r="AK347" s="51"/>
      <c r="AL347" s="50" t="s">
        <v>475</v>
      </c>
      <c r="AM347" s="49">
        <f t="shared" si="121"/>
        <v>453.6</v>
      </c>
      <c r="AN347" s="48">
        <f t="shared" si="90"/>
        <v>544.32000000000005</v>
      </c>
      <c r="AO347" s="47">
        <f t="shared" si="110"/>
        <v>7560</v>
      </c>
      <c r="AP347" s="46">
        <f t="shared" si="91"/>
        <v>9072</v>
      </c>
      <c r="AZ347" s="71">
        <v>133</v>
      </c>
      <c r="BA347" s="45">
        <v>7560</v>
      </c>
      <c r="BC347" s="464"/>
    </row>
    <row r="348" spans="1:55" ht="15" customHeight="1">
      <c r="A348" s="78" t="s">
        <v>247</v>
      </c>
      <c r="B348" s="77" t="s">
        <v>456</v>
      </c>
      <c r="C348" s="76">
        <v>80</v>
      </c>
      <c r="D348" s="76">
        <v>1000</v>
      </c>
      <c r="E348" s="76">
        <v>600</v>
      </c>
      <c r="F348" s="75" t="str">
        <f t="shared" si="84"/>
        <v>1000x600x80</v>
      </c>
      <c r="G348" s="163" t="s">
        <v>474</v>
      </c>
      <c r="H348" s="73" t="s">
        <v>473</v>
      </c>
      <c r="I348" s="72" t="s">
        <v>2</v>
      </c>
      <c r="J348" s="70" t="s">
        <v>5</v>
      </c>
      <c r="K348" s="69" t="s">
        <v>5</v>
      </c>
      <c r="L348" s="69" t="s">
        <v>5</v>
      </c>
      <c r="M348" s="68" t="s">
        <v>5</v>
      </c>
      <c r="N348" s="67">
        <v>3</v>
      </c>
      <c r="O348" s="60">
        <f>N348*D348*E348/1000000</f>
        <v>1.8</v>
      </c>
      <c r="P348" s="59">
        <f>O348*C348/1000</f>
        <v>0.14399999999999999</v>
      </c>
      <c r="Q348" s="58">
        <f>P348*AZ348</f>
        <v>17.712</v>
      </c>
      <c r="R348" s="168"/>
      <c r="S348" s="64"/>
      <c r="T348" s="167"/>
      <c r="U348" s="165"/>
      <c r="V348" s="166"/>
      <c r="W348" s="165"/>
      <c r="X348" s="165"/>
      <c r="Y348" s="164"/>
      <c r="Z348" s="62">
        <v>572</v>
      </c>
      <c r="AA348" s="61" t="s">
        <v>4</v>
      </c>
      <c r="AB348" s="60">
        <f t="shared" si="87"/>
        <v>1029.6000000000001</v>
      </c>
      <c r="AC348" s="59">
        <f t="shared" si="88"/>
        <v>82.367999999999995</v>
      </c>
      <c r="AD348" s="58">
        <f t="shared" si="89"/>
        <v>10131.263999999999</v>
      </c>
      <c r="AE348" s="160" t="s">
        <v>143</v>
      </c>
      <c r="AF348" s="56">
        <v>509</v>
      </c>
      <c r="AG348" s="55" t="s">
        <v>2</v>
      </c>
      <c r="AH348" s="54">
        <f t="shared" si="80"/>
        <v>916.2</v>
      </c>
      <c r="AI348" s="53">
        <f t="shared" si="81"/>
        <v>73.295999999999992</v>
      </c>
      <c r="AJ348" s="52">
        <f t="shared" si="82"/>
        <v>9015.4079999999994</v>
      </c>
      <c r="AK348" s="51" t="s">
        <v>472</v>
      </c>
      <c r="AL348" s="50"/>
      <c r="AM348" s="49">
        <f t="shared" si="121"/>
        <v>564.79999999999995</v>
      </c>
      <c r="AN348" s="48">
        <f t="shared" si="90"/>
        <v>677.76</v>
      </c>
      <c r="AO348" s="47">
        <f t="shared" si="110"/>
        <v>7060</v>
      </c>
      <c r="AP348" s="46">
        <f t="shared" si="91"/>
        <v>8472</v>
      </c>
      <c r="AZ348" s="71">
        <v>123</v>
      </c>
      <c r="BA348" s="45">
        <v>7060</v>
      </c>
      <c r="BC348" s="464"/>
    </row>
    <row r="349" spans="1:55" ht="15" customHeight="1">
      <c r="A349" s="78" t="s">
        <v>247</v>
      </c>
      <c r="B349" s="77" t="s">
        <v>456</v>
      </c>
      <c r="C349" s="76">
        <v>100</v>
      </c>
      <c r="D349" s="79">
        <v>1000</v>
      </c>
      <c r="E349" s="79">
        <v>600</v>
      </c>
      <c r="F349" s="75" t="str">
        <f t="shared" si="84"/>
        <v>1000x600x100</v>
      </c>
      <c r="G349" s="163" t="s">
        <v>471</v>
      </c>
      <c r="H349" s="73" t="s">
        <v>470</v>
      </c>
      <c r="I349" s="72" t="s">
        <v>2</v>
      </c>
      <c r="J349" s="70" t="s">
        <v>5</v>
      </c>
      <c r="K349" s="69" t="s">
        <v>5</v>
      </c>
      <c r="L349" s="69" t="s">
        <v>5</v>
      </c>
      <c r="M349" s="68" t="s">
        <v>5</v>
      </c>
      <c r="N349" s="67">
        <v>3</v>
      </c>
      <c r="O349" s="60">
        <f>N349*D349*E349/1000000</f>
        <v>1.8</v>
      </c>
      <c r="P349" s="59">
        <f>O349*C349/1000</f>
        <v>0.18</v>
      </c>
      <c r="Q349" s="58">
        <f>P349*AZ349</f>
        <v>21.779999999999998</v>
      </c>
      <c r="R349" s="168"/>
      <c r="S349" s="64"/>
      <c r="T349" s="167"/>
      <c r="U349" s="165"/>
      <c r="V349" s="166"/>
      <c r="W349" s="165"/>
      <c r="X349" s="165"/>
      <c r="Y349" s="164"/>
      <c r="Z349" s="62">
        <v>416</v>
      </c>
      <c r="AA349" s="61" t="s">
        <v>4</v>
      </c>
      <c r="AB349" s="60">
        <f t="shared" si="87"/>
        <v>748.80000000000007</v>
      </c>
      <c r="AC349" s="59">
        <f t="shared" si="88"/>
        <v>74.88</v>
      </c>
      <c r="AD349" s="58">
        <f t="shared" si="89"/>
        <v>9060.48</v>
      </c>
      <c r="AE349" s="178" t="s">
        <v>287</v>
      </c>
      <c r="AF349" s="56">
        <v>276</v>
      </c>
      <c r="AG349" s="55" t="s">
        <v>2</v>
      </c>
      <c r="AH349" s="54">
        <f t="shared" ref="AH349:AH430" si="129">IF(AG349="пач.",AF349*O349,AF349*U349)</f>
        <v>496.8</v>
      </c>
      <c r="AI349" s="53">
        <f t="shared" ref="AI349:AI430" si="130">IF(AG349="пач.",AF349*P349,AF349*V349)</f>
        <v>49.68</v>
      </c>
      <c r="AJ349" s="52">
        <f t="shared" ref="AJ349:AJ430" si="131">IF(AG349="пач.",AF349*Q349,AF349*W349)</f>
        <v>6011.28</v>
      </c>
      <c r="AK349" s="51" t="s">
        <v>469</v>
      </c>
      <c r="AL349" s="50"/>
      <c r="AM349" s="49">
        <f t="shared" si="121"/>
        <v>679</v>
      </c>
      <c r="AN349" s="48">
        <f t="shared" si="90"/>
        <v>814.8</v>
      </c>
      <c r="AO349" s="47">
        <f t="shared" si="110"/>
        <v>6790</v>
      </c>
      <c r="AP349" s="46">
        <f t="shared" si="91"/>
        <v>8148</v>
      </c>
      <c r="AZ349" s="71">
        <v>121</v>
      </c>
      <c r="BA349" s="45">
        <v>6790</v>
      </c>
      <c r="BC349" s="464"/>
    </row>
    <row r="350" spans="1:55" ht="15" customHeight="1">
      <c r="A350" s="78" t="s">
        <v>247</v>
      </c>
      <c r="B350" s="77" t="s">
        <v>456</v>
      </c>
      <c r="C350" s="79">
        <v>100</v>
      </c>
      <c r="D350" s="76">
        <v>2000</v>
      </c>
      <c r="E350" s="76">
        <v>1200</v>
      </c>
      <c r="F350" s="75" t="str">
        <f t="shared" si="84"/>
        <v>2000x1200x100</v>
      </c>
      <c r="G350" s="74" t="s">
        <v>468</v>
      </c>
      <c r="H350" s="73" t="s">
        <v>467</v>
      </c>
      <c r="I350" s="72" t="s">
        <v>115</v>
      </c>
      <c r="J350" s="70" t="s">
        <v>5</v>
      </c>
      <c r="K350" s="69" t="s">
        <v>5</v>
      </c>
      <c r="L350" s="69" t="s">
        <v>5</v>
      </c>
      <c r="M350" s="68"/>
      <c r="N350" s="162"/>
      <c r="O350" s="60"/>
      <c r="P350" s="59"/>
      <c r="Q350" s="58"/>
      <c r="R350" s="66" t="s">
        <v>4</v>
      </c>
      <c r="S350" s="65">
        <v>1</v>
      </c>
      <c r="T350" s="64">
        <v>24</v>
      </c>
      <c r="U350" s="60">
        <f>T350*D350*E350/1000000</f>
        <v>57.6</v>
      </c>
      <c r="V350" s="59">
        <f>U350*C350/1000</f>
        <v>5.76</v>
      </c>
      <c r="W350" s="60">
        <f>AZ350*V350</f>
        <v>696.95999999999992</v>
      </c>
      <c r="X350" s="60" t="s">
        <v>280</v>
      </c>
      <c r="Y350" s="63">
        <f>T350/S350*C350+140</f>
        <v>2540</v>
      </c>
      <c r="Z350" s="161" t="s">
        <v>4</v>
      </c>
      <c r="AA350" s="64">
        <v>13</v>
      </c>
      <c r="AB350" s="60">
        <f t="shared" si="87"/>
        <v>748.80000000000007</v>
      </c>
      <c r="AC350" s="59">
        <f t="shared" si="88"/>
        <v>74.88</v>
      </c>
      <c r="AD350" s="58">
        <f t="shared" si="89"/>
        <v>9060.48</v>
      </c>
      <c r="AE350" s="160" t="s">
        <v>143</v>
      </c>
      <c r="AF350" s="56">
        <v>13</v>
      </c>
      <c r="AG350" s="177" t="s">
        <v>150</v>
      </c>
      <c r="AH350" s="54">
        <f t="shared" si="129"/>
        <v>748.80000000000007</v>
      </c>
      <c r="AI350" s="53">
        <f t="shared" si="130"/>
        <v>74.88</v>
      </c>
      <c r="AJ350" s="52">
        <f t="shared" si="131"/>
        <v>9060.48</v>
      </c>
      <c r="AK350" s="51"/>
      <c r="AL350" s="50" t="s">
        <v>466</v>
      </c>
      <c r="AM350" s="49">
        <f t="shared" si="121"/>
        <v>686</v>
      </c>
      <c r="AN350" s="48">
        <f t="shared" si="90"/>
        <v>823.2</v>
      </c>
      <c r="AO350" s="47">
        <f t="shared" si="110"/>
        <v>6860</v>
      </c>
      <c r="AP350" s="46">
        <f t="shared" si="91"/>
        <v>8232</v>
      </c>
      <c r="AZ350" s="71">
        <v>121</v>
      </c>
      <c r="BA350" s="45">
        <v>6860</v>
      </c>
      <c r="BC350" s="464"/>
    </row>
    <row r="351" spans="1:55" ht="15" customHeight="1">
      <c r="A351" s="78" t="s">
        <v>247</v>
      </c>
      <c r="B351" s="77" t="s">
        <v>456</v>
      </c>
      <c r="C351" s="76">
        <v>120</v>
      </c>
      <c r="D351" s="76">
        <v>1000</v>
      </c>
      <c r="E351" s="76">
        <v>600</v>
      </c>
      <c r="F351" s="75" t="str">
        <f t="shared" si="84"/>
        <v>1000x600x120</v>
      </c>
      <c r="G351" s="163" t="s">
        <v>465</v>
      </c>
      <c r="H351" s="73" t="s">
        <v>464</v>
      </c>
      <c r="I351" s="72" t="s">
        <v>2</v>
      </c>
      <c r="J351" s="70" t="s">
        <v>5</v>
      </c>
      <c r="K351" s="69" t="s">
        <v>5</v>
      </c>
      <c r="L351" s="69" t="s">
        <v>5</v>
      </c>
      <c r="M351" s="68" t="s">
        <v>5</v>
      </c>
      <c r="N351" s="67">
        <v>2</v>
      </c>
      <c r="O351" s="60">
        <f>N351*D351*E351/1000000</f>
        <v>1.2</v>
      </c>
      <c r="P351" s="59">
        <f>O351*C351/1000</f>
        <v>0.14399999999999999</v>
      </c>
      <c r="Q351" s="58">
        <f>P351*AZ351</f>
        <v>17.135999999999999</v>
      </c>
      <c r="R351" s="168"/>
      <c r="S351" s="64"/>
      <c r="T351" s="167"/>
      <c r="U351" s="165"/>
      <c r="V351" s="166"/>
      <c r="W351" s="165"/>
      <c r="X351" s="165"/>
      <c r="Y351" s="164"/>
      <c r="Z351" s="62">
        <v>572</v>
      </c>
      <c r="AA351" s="61" t="s">
        <v>4</v>
      </c>
      <c r="AB351" s="60">
        <f t="shared" si="87"/>
        <v>686.4</v>
      </c>
      <c r="AC351" s="59">
        <f t="shared" si="88"/>
        <v>82.367999999999995</v>
      </c>
      <c r="AD351" s="58">
        <f t="shared" si="89"/>
        <v>9801.7919999999995</v>
      </c>
      <c r="AE351" s="160" t="s">
        <v>143</v>
      </c>
      <c r="AF351" s="56">
        <v>526</v>
      </c>
      <c r="AG351" s="55" t="s">
        <v>2</v>
      </c>
      <c r="AH351" s="54">
        <f t="shared" si="129"/>
        <v>631.19999999999993</v>
      </c>
      <c r="AI351" s="53">
        <f t="shared" si="130"/>
        <v>75.744</v>
      </c>
      <c r="AJ351" s="52">
        <f t="shared" si="131"/>
        <v>9013.5360000000001</v>
      </c>
      <c r="AK351" s="51" t="s">
        <v>463</v>
      </c>
      <c r="AL351" s="50"/>
      <c r="AM351" s="49">
        <f t="shared" si="121"/>
        <v>799.2</v>
      </c>
      <c r="AN351" s="48">
        <f t="shared" si="90"/>
        <v>959.04</v>
      </c>
      <c r="AO351" s="47">
        <f t="shared" si="110"/>
        <v>6660</v>
      </c>
      <c r="AP351" s="46">
        <f t="shared" si="91"/>
        <v>7992</v>
      </c>
      <c r="AZ351" s="71">
        <v>119</v>
      </c>
      <c r="BA351" s="45">
        <v>6660</v>
      </c>
      <c r="BC351" s="464"/>
    </row>
    <row r="352" spans="1:55" ht="15" customHeight="1">
      <c r="A352" s="78" t="s">
        <v>247</v>
      </c>
      <c r="B352" s="77" t="s">
        <v>456</v>
      </c>
      <c r="C352" s="76">
        <v>150</v>
      </c>
      <c r="D352" s="79">
        <v>1000</v>
      </c>
      <c r="E352" s="79">
        <v>600</v>
      </c>
      <c r="F352" s="75" t="str">
        <f t="shared" si="84"/>
        <v>1000x600x150</v>
      </c>
      <c r="G352" s="163" t="s">
        <v>462</v>
      </c>
      <c r="H352" s="73" t="s">
        <v>461</v>
      </c>
      <c r="I352" s="72" t="s">
        <v>2</v>
      </c>
      <c r="J352" s="70" t="s">
        <v>5</v>
      </c>
      <c r="K352" s="69" t="s">
        <v>5</v>
      </c>
      <c r="L352" s="69" t="s">
        <v>5</v>
      </c>
      <c r="M352" s="68" t="s">
        <v>5</v>
      </c>
      <c r="N352" s="67">
        <v>2</v>
      </c>
      <c r="O352" s="60">
        <f>N352*D352*E352/1000000</f>
        <v>1.2</v>
      </c>
      <c r="P352" s="59">
        <f>O352*C352/1000</f>
        <v>0.18</v>
      </c>
      <c r="Q352" s="58">
        <f>P352*AZ352</f>
        <v>21.06</v>
      </c>
      <c r="R352" s="168"/>
      <c r="S352" s="64"/>
      <c r="T352" s="167"/>
      <c r="U352" s="165"/>
      <c r="V352" s="166"/>
      <c r="W352" s="165"/>
      <c r="X352" s="165"/>
      <c r="Y352" s="164"/>
      <c r="Z352" s="62">
        <v>416</v>
      </c>
      <c r="AA352" s="61" t="s">
        <v>4</v>
      </c>
      <c r="AB352" s="60">
        <f t="shared" si="87"/>
        <v>499.2</v>
      </c>
      <c r="AC352" s="59">
        <f t="shared" si="88"/>
        <v>74.88</v>
      </c>
      <c r="AD352" s="58">
        <f t="shared" si="89"/>
        <v>8760.9599999999991</v>
      </c>
      <c r="AE352" s="178" t="s">
        <v>287</v>
      </c>
      <c r="AF352" s="56">
        <v>285</v>
      </c>
      <c r="AG352" s="55" t="s">
        <v>2</v>
      </c>
      <c r="AH352" s="54">
        <f t="shared" si="129"/>
        <v>342</v>
      </c>
      <c r="AI352" s="53">
        <f t="shared" si="130"/>
        <v>51.3</v>
      </c>
      <c r="AJ352" s="52">
        <f t="shared" si="131"/>
        <v>6002.0999999999995</v>
      </c>
      <c r="AK352" s="51" t="s">
        <v>460</v>
      </c>
      <c r="AL352" s="50"/>
      <c r="AM352" s="49">
        <f t="shared" si="121"/>
        <v>948</v>
      </c>
      <c r="AN352" s="48">
        <f t="shared" si="90"/>
        <v>1137.5999999999999</v>
      </c>
      <c r="AO352" s="47">
        <f t="shared" si="110"/>
        <v>6320</v>
      </c>
      <c r="AP352" s="46">
        <f t="shared" si="91"/>
        <v>7584</v>
      </c>
      <c r="AZ352" s="71">
        <v>117</v>
      </c>
      <c r="BA352" s="45">
        <v>6320</v>
      </c>
      <c r="BC352" s="464"/>
    </row>
    <row r="353" spans="1:55" ht="15" customHeight="1">
      <c r="A353" s="78" t="s">
        <v>247</v>
      </c>
      <c r="B353" s="77" t="s">
        <v>456</v>
      </c>
      <c r="C353" s="79">
        <v>150</v>
      </c>
      <c r="D353" s="76">
        <v>2000</v>
      </c>
      <c r="E353" s="76">
        <v>1200</v>
      </c>
      <c r="F353" s="75" t="str">
        <f t="shared" si="84"/>
        <v>2000x1200x150</v>
      </c>
      <c r="G353" s="163" t="s">
        <v>459</v>
      </c>
      <c r="H353" s="73" t="s">
        <v>458</v>
      </c>
      <c r="I353" s="72" t="s">
        <v>115</v>
      </c>
      <c r="J353" s="70" t="s">
        <v>5</v>
      </c>
      <c r="K353" s="69" t="s">
        <v>5</v>
      </c>
      <c r="L353" s="69" t="s">
        <v>5</v>
      </c>
      <c r="M353" s="68"/>
      <c r="N353" s="162"/>
      <c r="O353" s="60"/>
      <c r="P353" s="59"/>
      <c r="Q353" s="58"/>
      <c r="R353" s="66" t="s">
        <v>4</v>
      </c>
      <c r="S353" s="65">
        <v>1</v>
      </c>
      <c r="T353" s="64">
        <v>16</v>
      </c>
      <c r="U353" s="60">
        <f>T353*D353*E353/1000000</f>
        <v>38.4</v>
      </c>
      <c r="V353" s="59">
        <f>U353*C353/1000</f>
        <v>5.76</v>
      </c>
      <c r="W353" s="60">
        <f>AZ353*V353</f>
        <v>673.92</v>
      </c>
      <c r="X353" s="60" t="s">
        <v>280</v>
      </c>
      <c r="Y353" s="63">
        <f>T353/S353*C353+140</f>
        <v>2540</v>
      </c>
      <c r="Z353" s="161" t="s">
        <v>4</v>
      </c>
      <c r="AA353" s="64">
        <v>13</v>
      </c>
      <c r="AB353" s="60">
        <f t="shared" si="87"/>
        <v>499.2</v>
      </c>
      <c r="AC353" s="59">
        <f t="shared" si="88"/>
        <v>74.88</v>
      </c>
      <c r="AD353" s="58">
        <f t="shared" si="89"/>
        <v>8760.9599999999991</v>
      </c>
      <c r="AE353" s="160" t="s">
        <v>143</v>
      </c>
      <c r="AF353" s="56">
        <v>14</v>
      </c>
      <c r="AG353" s="177" t="s">
        <v>150</v>
      </c>
      <c r="AH353" s="54">
        <f t="shared" si="129"/>
        <v>537.6</v>
      </c>
      <c r="AI353" s="53">
        <f t="shared" si="130"/>
        <v>80.64</v>
      </c>
      <c r="AJ353" s="52">
        <f t="shared" si="131"/>
        <v>9434.8799999999992</v>
      </c>
      <c r="AK353" s="51"/>
      <c r="AL353" s="50" t="s">
        <v>457</v>
      </c>
      <c r="AM353" s="49">
        <f t="shared" si="121"/>
        <v>957</v>
      </c>
      <c r="AN353" s="48">
        <f t="shared" si="90"/>
        <v>1148.4000000000001</v>
      </c>
      <c r="AO353" s="47">
        <f t="shared" ref="AO353:AO392" si="132">ROUND(BA353*(1-$AP$12),2)</f>
        <v>6380</v>
      </c>
      <c r="AP353" s="46">
        <f t="shared" si="91"/>
        <v>7656</v>
      </c>
      <c r="AZ353" s="71">
        <v>117</v>
      </c>
      <c r="BA353" s="45">
        <v>6380</v>
      </c>
      <c r="BC353" s="464"/>
    </row>
    <row r="354" spans="1:55" ht="15" customHeight="1">
      <c r="A354" s="78" t="s">
        <v>247</v>
      </c>
      <c r="B354" s="77" t="s">
        <v>456</v>
      </c>
      <c r="C354" s="76">
        <v>200</v>
      </c>
      <c r="D354" s="76">
        <v>1000</v>
      </c>
      <c r="E354" s="76">
        <v>600</v>
      </c>
      <c r="F354" s="75" t="str">
        <f t="shared" si="84"/>
        <v>1000x600x200</v>
      </c>
      <c r="G354" s="163" t="s">
        <v>454</v>
      </c>
      <c r="H354" s="73" t="s">
        <v>453</v>
      </c>
      <c r="I354" s="72" t="s">
        <v>2</v>
      </c>
      <c r="J354" s="70" t="s">
        <v>5</v>
      </c>
      <c r="K354" s="69"/>
      <c r="L354" s="69" t="s">
        <v>5</v>
      </c>
      <c r="M354" s="68" t="s">
        <v>5</v>
      </c>
      <c r="N354" s="67">
        <v>1</v>
      </c>
      <c r="O354" s="60">
        <f>N354*D354*E354/1000000</f>
        <v>0.6</v>
      </c>
      <c r="P354" s="59">
        <f>O354*C354/1000</f>
        <v>0.12</v>
      </c>
      <c r="Q354" s="58">
        <f>P354*AZ354</f>
        <v>13.799999999999999</v>
      </c>
      <c r="R354" s="168"/>
      <c r="S354" s="64"/>
      <c r="T354" s="167"/>
      <c r="U354" s="165"/>
      <c r="V354" s="166"/>
      <c r="W354" s="165"/>
      <c r="X354" s="165"/>
      <c r="Y354" s="164"/>
      <c r="Z354" s="62">
        <v>676</v>
      </c>
      <c r="AA354" s="61" t="s">
        <v>4</v>
      </c>
      <c r="AB354" s="60">
        <f t="shared" si="87"/>
        <v>405.59999999999997</v>
      </c>
      <c r="AC354" s="59">
        <f t="shared" si="88"/>
        <v>81.11999999999999</v>
      </c>
      <c r="AD354" s="58">
        <f t="shared" si="89"/>
        <v>9328.7999999999993</v>
      </c>
      <c r="AE354" s="160" t="s">
        <v>143</v>
      </c>
      <c r="AF354" s="56">
        <v>653</v>
      </c>
      <c r="AG354" s="55" t="s">
        <v>2</v>
      </c>
      <c r="AH354" s="54">
        <f t="shared" si="129"/>
        <v>391.8</v>
      </c>
      <c r="AI354" s="53">
        <f t="shared" si="130"/>
        <v>78.36</v>
      </c>
      <c r="AJ354" s="52">
        <f t="shared" si="131"/>
        <v>9011.4</v>
      </c>
      <c r="AK354" s="51" t="s">
        <v>452</v>
      </c>
      <c r="AL354" s="50"/>
      <c r="AM354" s="49">
        <f t="shared" si="121"/>
        <v>1186</v>
      </c>
      <c r="AN354" s="48">
        <f t="shared" si="90"/>
        <v>1423.2</v>
      </c>
      <c r="AO354" s="47">
        <f t="shared" si="132"/>
        <v>5930</v>
      </c>
      <c r="AP354" s="46">
        <f t="shared" si="91"/>
        <v>7116</v>
      </c>
      <c r="AZ354" s="71">
        <v>115</v>
      </c>
      <c r="BA354" s="45">
        <v>5930</v>
      </c>
      <c r="BC354" s="464"/>
    </row>
    <row r="355" spans="1:55" ht="15" customHeight="1">
      <c r="A355" s="78" t="s">
        <v>247</v>
      </c>
      <c r="B355" s="75" t="s">
        <v>436</v>
      </c>
      <c r="C355" s="76">
        <v>40</v>
      </c>
      <c r="D355" s="76">
        <v>1000</v>
      </c>
      <c r="E355" s="76">
        <v>600</v>
      </c>
      <c r="F355" s="75" t="str">
        <f t="shared" si="84"/>
        <v>1000x600x40</v>
      </c>
      <c r="G355" s="163" t="s">
        <v>451</v>
      </c>
      <c r="H355" s="73" t="s">
        <v>450</v>
      </c>
      <c r="I355" s="72" t="s">
        <v>2</v>
      </c>
      <c r="J355" s="70" t="s">
        <v>5</v>
      </c>
      <c r="K355" s="69" t="s">
        <v>5</v>
      </c>
      <c r="L355" s="69" t="s">
        <v>5</v>
      </c>
      <c r="M355" s="68" t="s">
        <v>5</v>
      </c>
      <c r="N355" s="67">
        <v>4</v>
      </c>
      <c r="O355" s="60">
        <f>N355*D355*E355/1000000</f>
        <v>2.4</v>
      </c>
      <c r="P355" s="59">
        <f>O355*C355/1000</f>
        <v>9.6000000000000002E-2</v>
      </c>
      <c r="Q355" s="58">
        <f>P355*AZ355</f>
        <v>18.240000000000002</v>
      </c>
      <c r="R355" s="168"/>
      <c r="S355" s="64"/>
      <c r="T355" s="167"/>
      <c r="U355" s="165"/>
      <c r="V355" s="166"/>
      <c r="W355" s="165"/>
      <c r="X355" s="165"/>
      <c r="Y355" s="164"/>
      <c r="Z355" s="62">
        <v>858</v>
      </c>
      <c r="AA355" s="61" t="s">
        <v>4</v>
      </c>
      <c r="AB355" s="60">
        <f t="shared" si="87"/>
        <v>2059.1999999999998</v>
      </c>
      <c r="AC355" s="59">
        <f t="shared" si="88"/>
        <v>82.367999999999995</v>
      </c>
      <c r="AD355" s="58">
        <f t="shared" si="89"/>
        <v>15649.920000000002</v>
      </c>
      <c r="AE355" s="178" t="s">
        <v>287</v>
      </c>
      <c r="AF355" s="56">
        <v>329</v>
      </c>
      <c r="AG355" s="55" t="s">
        <v>2</v>
      </c>
      <c r="AH355" s="54">
        <f t="shared" si="129"/>
        <v>789.6</v>
      </c>
      <c r="AI355" s="53">
        <f t="shared" si="130"/>
        <v>31.584</v>
      </c>
      <c r="AJ355" s="52">
        <f t="shared" si="131"/>
        <v>6000.9600000000009</v>
      </c>
      <c r="AK355" s="51" t="s">
        <v>449</v>
      </c>
      <c r="AL355" s="50"/>
      <c r="AM355" s="49">
        <f t="shared" si="121"/>
        <v>426.4</v>
      </c>
      <c r="AN355" s="48">
        <f t="shared" si="90"/>
        <v>511.68</v>
      </c>
      <c r="AO355" s="47">
        <f t="shared" si="132"/>
        <v>10660</v>
      </c>
      <c r="AP355" s="46">
        <f t="shared" si="91"/>
        <v>12792</v>
      </c>
      <c r="AZ355" s="71">
        <v>190</v>
      </c>
      <c r="BA355" s="45">
        <v>10660</v>
      </c>
      <c r="BC355" s="464"/>
    </row>
    <row r="356" spans="1:55" ht="15" customHeight="1">
      <c r="A356" s="78" t="s">
        <v>247</v>
      </c>
      <c r="B356" s="77" t="s">
        <v>436</v>
      </c>
      <c r="C356" s="79">
        <v>40</v>
      </c>
      <c r="D356" s="79">
        <v>1000</v>
      </c>
      <c r="E356" s="79">
        <v>600</v>
      </c>
      <c r="F356" s="77" t="str">
        <f t="shared" si="84"/>
        <v>1000x600x40</v>
      </c>
      <c r="G356" s="480" t="s">
        <v>2110</v>
      </c>
      <c r="H356" s="73" t="s">
        <v>2107</v>
      </c>
      <c r="I356" s="72" t="s">
        <v>117</v>
      </c>
      <c r="J356" s="70"/>
      <c r="K356" s="69" t="s">
        <v>5</v>
      </c>
      <c r="L356" s="69" t="s">
        <v>5</v>
      </c>
      <c r="M356" s="68"/>
      <c r="N356" s="67">
        <v>4</v>
      </c>
      <c r="O356" s="60">
        <f t="shared" ref="O356:O357" si="133">N356*D356*E356/1000000</f>
        <v>2.4</v>
      </c>
      <c r="P356" s="59">
        <f t="shared" ref="P356:P357" si="134">O356*C356/1000</f>
        <v>9.6000000000000002E-2</v>
      </c>
      <c r="Q356" s="58">
        <f t="shared" ref="Q356:Q357" si="135">P356*AZ356</f>
        <v>18.240000000000002</v>
      </c>
      <c r="R356" s="62">
        <v>60</v>
      </c>
      <c r="S356" s="64">
        <v>4</v>
      </c>
      <c r="T356" s="180">
        <f>R356*N356</f>
        <v>240</v>
      </c>
      <c r="U356" s="60">
        <f>O356*R356</f>
        <v>144</v>
      </c>
      <c r="V356" s="59">
        <f>P356*R356</f>
        <v>5.76</v>
      </c>
      <c r="W356" s="60">
        <f>AZ356*V356</f>
        <v>1094.3999999999999</v>
      </c>
      <c r="X356" s="60" t="s">
        <v>280</v>
      </c>
      <c r="Y356" s="185">
        <f>R356/S356*N356*C356+140</f>
        <v>2540</v>
      </c>
      <c r="Z356" s="161">
        <v>780</v>
      </c>
      <c r="AA356" s="64">
        <v>13</v>
      </c>
      <c r="AB356" s="60">
        <f t="shared" si="87"/>
        <v>1872</v>
      </c>
      <c r="AC356" s="59">
        <f t="shared" si="88"/>
        <v>74.88</v>
      </c>
      <c r="AD356" s="58">
        <f t="shared" si="89"/>
        <v>14227.199999999999</v>
      </c>
      <c r="AE356" s="178" t="s">
        <v>287</v>
      </c>
      <c r="AF356" s="56">
        <v>6</v>
      </c>
      <c r="AG356" s="177" t="s">
        <v>150</v>
      </c>
      <c r="AH356" s="54">
        <f t="shared" si="129"/>
        <v>864</v>
      </c>
      <c r="AI356" s="53">
        <f t="shared" si="130"/>
        <v>34.56</v>
      </c>
      <c r="AJ356" s="52">
        <f t="shared" si="131"/>
        <v>6566.4</v>
      </c>
      <c r="AK356" s="51" t="s">
        <v>449</v>
      </c>
      <c r="AL356" s="50" t="s">
        <v>2109</v>
      </c>
      <c r="AM356" s="49">
        <f t="shared" si="121"/>
        <v>432.4</v>
      </c>
      <c r="AN356" s="48">
        <f t="shared" si="90"/>
        <v>518.88</v>
      </c>
      <c r="AO356" s="47">
        <f t="shared" si="132"/>
        <v>10810</v>
      </c>
      <c r="AP356" s="46">
        <f t="shared" si="91"/>
        <v>12972</v>
      </c>
      <c r="AZ356" s="71">
        <v>190</v>
      </c>
      <c r="BA356" s="45">
        <v>10810</v>
      </c>
      <c r="BC356" s="464"/>
    </row>
    <row r="357" spans="1:55" ht="15" customHeight="1">
      <c r="A357" s="78" t="s">
        <v>247</v>
      </c>
      <c r="B357" s="77" t="s">
        <v>436</v>
      </c>
      <c r="C357" s="79">
        <v>40</v>
      </c>
      <c r="D357" s="79">
        <v>1000</v>
      </c>
      <c r="E357" s="79">
        <v>600</v>
      </c>
      <c r="F357" s="77" t="str">
        <f t="shared" ref="F357" si="136">D357&amp;"x"&amp;E357&amp;"x"&amp;C357</f>
        <v>1000x600x40</v>
      </c>
      <c r="G357" s="480" t="s">
        <v>2111</v>
      </c>
      <c r="H357" s="73" t="s">
        <v>2108</v>
      </c>
      <c r="I357" s="72" t="s">
        <v>117</v>
      </c>
      <c r="J357" s="70"/>
      <c r="K357" s="69"/>
      <c r="L357" s="69"/>
      <c r="M357" s="68" t="s">
        <v>5</v>
      </c>
      <c r="N357" s="67">
        <v>4</v>
      </c>
      <c r="O357" s="60">
        <f t="shared" si="133"/>
        <v>2.4</v>
      </c>
      <c r="P357" s="59">
        <f t="shared" si="134"/>
        <v>9.6000000000000002E-2</v>
      </c>
      <c r="Q357" s="58">
        <f t="shared" si="135"/>
        <v>18.240000000000002</v>
      </c>
      <c r="R357" s="62">
        <v>60</v>
      </c>
      <c r="S357" s="64">
        <v>4</v>
      </c>
      <c r="T357" s="180">
        <f>R357*N357</f>
        <v>240</v>
      </c>
      <c r="U357" s="60">
        <f>O357*R357</f>
        <v>144</v>
      </c>
      <c r="V357" s="59">
        <f>P357*R357</f>
        <v>5.76</v>
      </c>
      <c r="W357" s="60">
        <f>AZ357*V357</f>
        <v>1094.3999999999999</v>
      </c>
      <c r="X357" s="60" t="s">
        <v>280</v>
      </c>
      <c r="Y357" s="185">
        <f>R357/S357*N357*C357+140</f>
        <v>2540</v>
      </c>
      <c r="Z357" s="161">
        <v>780</v>
      </c>
      <c r="AA357" s="64">
        <v>13</v>
      </c>
      <c r="AB357" s="60">
        <f t="shared" si="87"/>
        <v>1872</v>
      </c>
      <c r="AC357" s="59">
        <f t="shared" si="88"/>
        <v>74.88</v>
      </c>
      <c r="AD357" s="58">
        <f t="shared" si="89"/>
        <v>14227.199999999999</v>
      </c>
      <c r="AE357" s="178" t="s">
        <v>287</v>
      </c>
      <c r="AF357" s="56">
        <v>6</v>
      </c>
      <c r="AG357" s="177" t="s">
        <v>150</v>
      </c>
      <c r="AH357" s="54">
        <f t="shared" ref="AH357" si="137">IF(AG357="пач.",AF357*O357,AF357*U357)</f>
        <v>864</v>
      </c>
      <c r="AI357" s="53">
        <f t="shared" ref="AI357" si="138">IF(AG357="пач.",AF357*P357,AF357*V357)</f>
        <v>34.56</v>
      </c>
      <c r="AJ357" s="52">
        <f t="shared" ref="AJ357" si="139">IF(AG357="пач.",AF357*Q357,AF357*W357)</f>
        <v>6566.4</v>
      </c>
      <c r="AK357" s="51" t="s">
        <v>449</v>
      </c>
      <c r="AL357" s="50" t="s">
        <v>2109</v>
      </c>
      <c r="AM357" s="49">
        <f t="shared" si="121"/>
        <v>432.4</v>
      </c>
      <c r="AN357" s="48">
        <f t="shared" ref="AN357" si="140">ROUND(AM357*1.2,2)</f>
        <v>518.88</v>
      </c>
      <c r="AO357" s="47">
        <f t="shared" ref="AO357" si="141">ROUND(BA357*(1-$AP$12),2)</f>
        <v>10810</v>
      </c>
      <c r="AP357" s="46">
        <f t="shared" ref="AP357" si="142">ROUND(AO357*1.2,2)</f>
        <v>12972</v>
      </c>
      <c r="AZ357" s="71">
        <v>190</v>
      </c>
      <c r="BA357" s="45">
        <v>10810</v>
      </c>
      <c r="BC357" s="464"/>
    </row>
    <row r="358" spans="1:55" ht="15" customHeight="1">
      <c r="A358" s="78" t="s">
        <v>247</v>
      </c>
      <c r="B358" s="77" t="s">
        <v>436</v>
      </c>
      <c r="C358" s="79">
        <v>40</v>
      </c>
      <c r="D358" s="76">
        <v>1200</v>
      </c>
      <c r="E358" s="76">
        <v>1000</v>
      </c>
      <c r="F358" s="75" t="str">
        <f t="shared" si="84"/>
        <v>1200x1000x40</v>
      </c>
      <c r="G358" s="163" t="s">
        <v>448</v>
      </c>
      <c r="H358" s="73" t="s">
        <v>447</v>
      </c>
      <c r="I358" s="72" t="s">
        <v>115</v>
      </c>
      <c r="J358" s="70" t="s">
        <v>5</v>
      </c>
      <c r="K358" s="69" t="s">
        <v>5</v>
      </c>
      <c r="L358" s="69" t="s">
        <v>5</v>
      </c>
      <c r="M358" s="68"/>
      <c r="N358" s="162"/>
      <c r="O358" s="60"/>
      <c r="P358" s="59"/>
      <c r="Q358" s="58"/>
      <c r="R358" s="66" t="s">
        <v>4</v>
      </c>
      <c r="S358" s="65">
        <v>2</v>
      </c>
      <c r="T358" s="64">
        <v>56</v>
      </c>
      <c r="U358" s="60">
        <f>T358*D358*E358/1000000</f>
        <v>67.2</v>
      </c>
      <c r="V358" s="59">
        <f>U358*C358/1000</f>
        <v>2.6880000000000002</v>
      </c>
      <c r="W358" s="60">
        <f>AZ358*V358</f>
        <v>510.72</v>
      </c>
      <c r="X358" s="60" t="s">
        <v>280</v>
      </c>
      <c r="Y358" s="63">
        <f>T358/S358*C358+140</f>
        <v>1260</v>
      </c>
      <c r="Z358" s="161" t="s">
        <v>4</v>
      </c>
      <c r="AA358" s="64">
        <v>26</v>
      </c>
      <c r="AB358" s="60">
        <f t="shared" si="87"/>
        <v>1747.2</v>
      </c>
      <c r="AC358" s="59">
        <f t="shared" si="88"/>
        <v>69.888000000000005</v>
      </c>
      <c r="AD358" s="58">
        <f t="shared" si="89"/>
        <v>13278.720000000001</v>
      </c>
      <c r="AE358" s="160" t="s">
        <v>143</v>
      </c>
      <c r="AF358" s="56">
        <v>18</v>
      </c>
      <c r="AG358" s="177" t="s">
        <v>150</v>
      </c>
      <c r="AH358" s="54">
        <f t="shared" si="129"/>
        <v>1209.6000000000001</v>
      </c>
      <c r="AI358" s="53">
        <f t="shared" si="130"/>
        <v>48.384</v>
      </c>
      <c r="AJ358" s="52">
        <f t="shared" si="131"/>
        <v>9192.9600000000009</v>
      </c>
      <c r="AK358" s="51"/>
      <c r="AL358" s="50" t="s">
        <v>446</v>
      </c>
      <c r="AM358" s="49">
        <f t="shared" si="121"/>
        <v>430.4</v>
      </c>
      <c r="AN358" s="48">
        <f t="shared" si="90"/>
        <v>516.48</v>
      </c>
      <c r="AO358" s="47">
        <f t="shared" si="132"/>
        <v>10760</v>
      </c>
      <c r="AP358" s="46">
        <f t="shared" si="91"/>
        <v>12912</v>
      </c>
      <c r="AZ358" s="71">
        <v>190</v>
      </c>
      <c r="BA358" s="45">
        <v>10760</v>
      </c>
      <c r="BC358" s="464"/>
    </row>
    <row r="359" spans="1:55" ht="15" customHeight="1">
      <c r="A359" s="78" t="s">
        <v>247</v>
      </c>
      <c r="B359" s="77" t="s">
        <v>436</v>
      </c>
      <c r="C359" s="79">
        <v>40</v>
      </c>
      <c r="D359" s="76">
        <v>2000</v>
      </c>
      <c r="E359" s="76">
        <v>1200</v>
      </c>
      <c r="F359" s="75" t="str">
        <f t="shared" si="84"/>
        <v>2000x1200x40</v>
      </c>
      <c r="G359" s="163" t="s">
        <v>445</v>
      </c>
      <c r="H359" s="73" t="s">
        <v>444</v>
      </c>
      <c r="I359" s="72" t="s">
        <v>115</v>
      </c>
      <c r="J359" s="70" t="s">
        <v>5</v>
      </c>
      <c r="K359" s="69" t="s">
        <v>5</v>
      </c>
      <c r="L359" s="69" t="s">
        <v>5</v>
      </c>
      <c r="M359" s="68"/>
      <c r="N359" s="162"/>
      <c r="O359" s="60"/>
      <c r="P359" s="59"/>
      <c r="Q359" s="58"/>
      <c r="R359" s="66" t="s">
        <v>4</v>
      </c>
      <c r="S359" s="65">
        <v>1</v>
      </c>
      <c r="T359" s="64">
        <v>28</v>
      </c>
      <c r="U359" s="60">
        <f>T359*D359*E359/1000000</f>
        <v>67.2</v>
      </c>
      <c r="V359" s="59">
        <f>U359*C359/1000</f>
        <v>2.6880000000000002</v>
      </c>
      <c r="W359" s="60">
        <f>AZ359*V359</f>
        <v>510.72</v>
      </c>
      <c r="X359" s="60" t="s">
        <v>280</v>
      </c>
      <c r="Y359" s="63">
        <f>T359/S359*C359+140</f>
        <v>1260</v>
      </c>
      <c r="Z359" s="161" t="s">
        <v>4</v>
      </c>
      <c r="AA359" s="64">
        <v>26</v>
      </c>
      <c r="AB359" s="60">
        <f t="shared" si="87"/>
        <v>1747.2</v>
      </c>
      <c r="AC359" s="59">
        <f t="shared" si="88"/>
        <v>69.888000000000005</v>
      </c>
      <c r="AD359" s="58">
        <f t="shared" si="89"/>
        <v>13278.720000000001</v>
      </c>
      <c r="AE359" s="160" t="s">
        <v>143</v>
      </c>
      <c r="AF359" s="56">
        <v>18</v>
      </c>
      <c r="AG359" s="177" t="s">
        <v>150</v>
      </c>
      <c r="AH359" s="54">
        <f t="shared" si="129"/>
        <v>1209.6000000000001</v>
      </c>
      <c r="AI359" s="53">
        <f t="shared" si="130"/>
        <v>48.384</v>
      </c>
      <c r="AJ359" s="52">
        <f t="shared" si="131"/>
        <v>9192.9600000000009</v>
      </c>
      <c r="AK359" s="51"/>
      <c r="AL359" s="50" t="s">
        <v>443</v>
      </c>
      <c r="AM359" s="49">
        <f t="shared" si="121"/>
        <v>430.4</v>
      </c>
      <c r="AN359" s="48">
        <f t="shared" si="90"/>
        <v>516.48</v>
      </c>
      <c r="AO359" s="47">
        <f t="shared" si="132"/>
        <v>10760</v>
      </c>
      <c r="AP359" s="46">
        <f t="shared" si="91"/>
        <v>12912</v>
      </c>
      <c r="AZ359" s="71">
        <v>190</v>
      </c>
      <c r="BA359" s="45">
        <v>10760</v>
      </c>
      <c r="BC359" s="464"/>
    </row>
    <row r="360" spans="1:55" ht="15" customHeight="1">
      <c r="A360" s="78" t="s">
        <v>247</v>
      </c>
      <c r="B360" s="77" t="s">
        <v>436</v>
      </c>
      <c r="C360" s="76">
        <v>50</v>
      </c>
      <c r="D360" s="76">
        <v>1000</v>
      </c>
      <c r="E360" s="76">
        <v>600</v>
      </c>
      <c r="F360" s="75" t="str">
        <f t="shared" si="84"/>
        <v>1000x600x50</v>
      </c>
      <c r="G360" s="163" t="s">
        <v>442</v>
      </c>
      <c r="H360" s="73" t="s">
        <v>441</v>
      </c>
      <c r="I360" s="72" t="s">
        <v>2</v>
      </c>
      <c r="J360" s="70" t="s">
        <v>5</v>
      </c>
      <c r="K360" s="69" t="s">
        <v>5</v>
      </c>
      <c r="L360" s="69" t="s">
        <v>5</v>
      </c>
      <c r="M360" s="68" t="s">
        <v>5</v>
      </c>
      <c r="N360" s="67">
        <v>4</v>
      </c>
      <c r="O360" s="60">
        <f>N360*D360*E360/1000000</f>
        <v>2.4</v>
      </c>
      <c r="P360" s="59">
        <f>O360*C360/1000</f>
        <v>0.12</v>
      </c>
      <c r="Q360" s="58">
        <f>P360*AZ360</f>
        <v>22.8</v>
      </c>
      <c r="R360" s="168"/>
      <c r="S360" s="64"/>
      <c r="T360" s="167"/>
      <c r="U360" s="165"/>
      <c r="V360" s="166"/>
      <c r="W360" s="165"/>
      <c r="X360" s="165"/>
      <c r="Y360" s="164"/>
      <c r="Z360" s="62">
        <v>676</v>
      </c>
      <c r="AA360" s="61" t="s">
        <v>4</v>
      </c>
      <c r="AB360" s="60">
        <f t="shared" si="87"/>
        <v>1622.3999999999999</v>
      </c>
      <c r="AC360" s="59">
        <f t="shared" si="88"/>
        <v>81.11999999999999</v>
      </c>
      <c r="AD360" s="58">
        <f t="shared" si="89"/>
        <v>15412.800000000001</v>
      </c>
      <c r="AE360" s="178" t="s">
        <v>287</v>
      </c>
      <c r="AF360" s="56">
        <v>264</v>
      </c>
      <c r="AG360" s="55" t="s">
        <v>2</v>
      </c>
      <c r="AH360" s="54">
        <f t="shared" si="129"/>
        <v>633.6</v>
      </c>
      <c r="AI360" s="53">
        <f t="shared" si="130"/>
        <v>31.68</v>
      </c>
      <c r="AJ360" s="52">
        <f t="shared" si="131"/>
        <v>6019.2</v>
      </c>
      <c r="AK360" s="51" t="s">
        <v>440</v>
      </c>
      <c r="AL360" s="50"/>
      <c r="AM360" s="49">
        <f t="shared" si="121"/>
        <v>533</v>
      </c>
      <c r="AN360" s="48">
        <f t="shared" si="90"/>
        <v>639.6</v>
      </c>
      <c r="AO360" s="47">
        <f t="shared" si="132"/>
        <v>10660</v>
      </c>
      <c r="AP360" s="46">
        <f t="shared" si="91"/>
        <v>12792</v>
      </c>
      <c r="AZ360" s="71">
        <v>190</v>
      </c>
      <c r="BA360" s="45">
        <v>10660</v>
      </c>
      <c r="BC360" s="464"/>
    </row>
    <row r="361" spans="1:55" ht="15" customHeight="1">
      <c r="A361" s="78" t="s">
        <v>247</v>
      </c>
      <c r="B361" s="77" t="s">
        <v>436</v>
      </c>
      <c r="C361" s="79">
        <v>50</v>
      </c>
      <c r="D361" s="79">
        <v>1000</v>
      </c>
      <c r="E361" s="79">
        <v>600</v>
      </c>
      <c r="F361" s="77" t="str">
        <f t="shared" ref="F361:F362" si="143">D361&amp;"x"&amp;E361&amp;"x"&amp;C361</f>
        <v>1000x600x50</v>
      </c>
      <c r="G361" s="480" t="s">
        <v>2115</v>
      </c>
      <c r="H361" s="73" t="s">
        <v>2112</v>
      </c>
      <c r="I361" s="72" t="s">
        <v>117</v>
      </c>
      <c r="J361" s="70"/>
      <c r="K361" s="69" t="s">
        <v>5</v>
      </c>
      <c r="L361" s="69" t="s">
        <v>5</v>
      </c>
      <c r="M361" s="68"/>
      <c r="N361" s="67">
        <v>4</v>
      </c>
      <c r="O361" s="60">
        <f t="shared" ref="O361:O362" si="144">N361*D361*E361/1000000</f>
        <v>2.4</v>
      </c>
      <c r="P361" s="59">
        <f t="shared" ref="P361:P362" si="145">O361*C361/1000</f>
        <v>0.12</v>
      </c>
      <c r="Q361" s="58">
        <f t="shared" ref="Q361:Q362" si="146">P361*AZ361</f>
        <v>22.8</v>
      </c>
      <c r="R361" s="62">
        <v>48</v>
      </c>
      <c r="S361" s="64">
        <v>4</v>
      </c>
      <c r="T361" s="180">
        <f>R361*N361</f>
        <v>192</v>
      </c>
      <c r="U361" s="60">
        <f>O361*R361</f>
        <v>115.19999999999999</v>
      </c>
      <c r="V361" s="59">
        <f>P361*R361</f>
        <v>5.76</v>
      </c>
      <c r="W361" s="60">
        <f>AZ361*V361</f>
        <v>1094.3999999999999</v>
      </c>
      <c r="X361" s="60" t="s">
        <v>280</v>
      </c>
      <c r="Y361" s="185">
        <f>R361/S361*N361*C361+140</f>
        <v>2540</v>
      </c>
      <c r="Z361" s="161">
        <v>624</v>
      </c>
      <c r="AA361" s="64">
        <v>13</v>
      </c>
      <c r="AB361" s="60">
        <f t="shared" ref="AB361:AB362" si="147">IF($AA361="--",$Z361*O361,$AA361*U361)</f>
        <v>1497.6</v>
      </c>
      <c r="AC361" s="59">
        <f t="shared" ref="AC361:AC362" si="148">IF($AA361="--",$Z361*P361,$AA361*V361)</f>
        <v>74.88</v>
      </c>
      <c r="AD361" s="58">
        <f t="shared" ref="AD361:AD362" si="149">IF($AA361="--",$Z361*Q361,$AA361*W361)</f>
        <v>14227.199999999999</v>
      </c>
      <c r="AE361" s="178" t="s">
        <v>287</v>
      </c>
      <c r="AF361" s="56">
        <v>6</v>
      </c>
      <c r="AG361" s="177" t="s">
        <v>150</v>
      </c>
      <c r="AH361" s="54">
        <f t="shared" ref="AH361:AH362" si="150">IF(AG361="пач.",AF361*O361,AF361*U361)</f>
        <v>691.19999999999993</v>
      </c>
      <c r="AI361" s="53">
        <f t="shared" ref="AI361:AI362" si="151">IF(AG361="пач.",AF361*P361,AF361*V361)</f>
        <v>34.56</v>
      </c>
      <c r="AJ361" s="52">
        <f t="shared" ref="AJ361:AJ362" si="152">IF(AG361="пач.",AF361*Q361,AF361*W361)</f>
        <v>6566.4</v>
      </c>
      <c r="AK361" s="51" t="s">
        <v>440</v>
      </c>
      <c r="AL361" s="50" t="s">
        <v>2120</v>
      </c>
      <c r="AM361" s="49">
        <f t="shared" si="121"/>
        <v>540.5</v>
      </c>
      <c r="AN361" s="48">
        <f t="shared" ref="AN361:AN362" si="153">ROUND(AM361*1.2,2)</f>
        <v>648.6</v>
      </c>
      <c r="AO361" s="47">
        <f t="shared" ref="AO361:AO362" si="154">ROUND(BA361*(1-$AP$12),2)</f>
        <v>10810</v>
      </c>
      <c r="AP361" s="46">
        <f t="shared" ref="AP361:AP362" si="155">ROUND(AO361*1.2,2)</f>
        <v>12972</v>
      </c>
      <c r="AZ361" s="71">
        <v>190</v>
      </c>
      <c r="BA361" s="45">
        <v>10810</v>
      </c>
      <c r="BC361" s="464"/>
    </row>
    <row r="362" spans="1:55" ht="15" customHeight="1">
      <c r="A362" s="78" t="s">
        <v>247</v>
      </c>
      <c r="B362" s="77" t="s">
        <v>436</v>
      </c>
      <c r="C362" s="79">
        <v>50</v>
      </c>
      <c r="D362" s="79">
        <v>1000</v>
      </c>
      <c r="E362" s="79">
        <v>600</v>
      </c>
      <c r="F362" s="77" t="str">
        <f t="shared" si="143"/>
        <v>1000x600x50</v>
      </c>
      <c r="G362" s="480" t="s">
        <v>2114</v>
      </c>
      <c r="H362" s="73" t="s">
        <v>2113</v>
      </c>
      <c r="I362" s="72" t="s">
        <v>117</v>
      </c>
      <c r="J362" s="70"/>
      <c r="K362" s="69"/>
      <c r="L362" s="69"/>
      <c r="M362" s="68" t="s">
        <v>5</v>
      </c>
      <c r="N362" s="67">
        <v>4</v>
      </c>
      <c r="O362" s="60">
        <f t="shared" si="144"/>
        <v>2.4</v>
      </c>
      <c r="P362" s="59">
        <f t="shared" si="145"/>
        <v>0.12</v>
      </c>
      <c r="Q362" s="58">
        <f t="shared" si="146"/>
        <v>22.8</v>
      </c>
      <c r="R362" s="62">
        <v>48</v>
      </c>
      <c r="S362" s="64">
        <v>4</v>
      </c>
      <c r="T362" s="180">
        <f>R362*N362</f>
        <v>192</v>
      </c>
      <c r="U362" s="60">
        <f>O362*R362</f>
        <v>115.19999999999999</v>
      </c>
      <c r="V362" s="59">
        <f>P362*R362</f>
        <v>5.76</v>
      </c>
      <c r="W362" s="60">
        <f>AZ362*V362</f>
        <v>1094.3999999999999</v>
      </c>
      <c r="X362" s="60" t="s">
        <v>280</v>
      </c>
      <c r="Y362" s="185">
        <f>R362/S362*N362*C362+140</f>
        <v>2540</v>
      </c>
      <c r="Z362" s="161">
        <v>624</v>
      </c>
      <c r="AA362" s="64">
        <v>13</v>
      </c>
      <c r="AB362" s="60">
        <f t="shared" si="147"/>
        <v>1497.6</v>
      </c>
      <c r="AC362" s="59">
        <f t="shared" si="148"/>
        <v>74.88</v>
      </c>
      <c r="AD362" s="58">
        <f t="shared" si="149"/>
        <v>14227.199999999999</v>
      </c>
      <c r="AE362" s="178" t="s">
        <v>287</v>
      </c>
      <c r="AF362" s="56">
        <v>6</v>
      </c>
      <c r="AG362" s="177" t="s">
        <v>150</v>
      </c>
      <c r="AH362" s="54">
        <f t="shared" si="150"/>
        <v>691.19999999999993</v>
      </c>
      <c r="AI362" s="53">
        <f t="shared" si="151"/>
        <v>34.56</v>
      </c>
      <c r="AJ362" s="52">
        <f t="shared" si="152"/>
        <v>6566.4</v>
      </c>
      <c r="AK362" s="51" t="s">
        <v>440</v>
      </c>
      <c r="AL362" s="50" t="s">
        <v>2120</v>
      </c>
      <c r="AM362" s="49">
        <f t="shared" si="121"/>
        <v>540.5</v>
      </c>
      <c r="AN362" s="48">
        <f t="shared" si="153"/>
        <v>648.6</v>
      </c>
      <c r="AO362" s="47">
        <f t="shared" si="154"/>
        <v>10810</v>
      </c>
      <c r="AP362" s="46">
        <f t="shared" si="155"/>
        <v>12972</v>
      </c>
      <c r="AZ362" s="71">
        <v>190</v>
      </c>
      <c r="BA362" s="45">
        <v>10810</v>
      </c>
      <c r="BC362" s="464"/>
    </row>
    <row r="363" spans="1:55" ht="15" customHeight="1">
      <c r="A363" s="78" t="s">
        <v>247</v>
      </c>
      <c r="B363" s="77" t="s">
        <v>436</v>
      </c>
      <c r="C363" s="79">
        <v>50</v>
      </c>
      <c r="D363" s="76">
        <v>1200</v>
      </c>
      <c r="E363" s="76">
        <v>1000</v>
      </c>
      <c r="F363" s="75" t="str">
        <f t="shared" si="84"/>
        <v>1200x1000x50</v>
      </c>
      <c r="G363" s="163" t="s">
        <v>439</v>
      </c>
      <c r="H363" s="73" t="s">
        <v>438</v>
      </c>
      <c r="I363" s="72" t="s">
        <v>115</v>
      </c>
      <c r="J363" s="70" t="s">
        <v>5</v>
      </c>
      <c r="K363" s="69" t="s">
        <v>5</v>
      </c>
      <c r="L363" s="69" t="s">
        <v>5</v>
      </c>
      <c r="M363" s="68"/>
      <c r="N363" s="162"/>
      <c r="O363" s="60"/>
      <c r="P363" s="59"/>
      <c r="Q363" s="58"/>
      <c r="R363" s="66" t="s">
        <v>4</v>
      </c>
      <c r="S363" s="65">
        <v>2</v>
      </c>
      <c r="T363" s="64">
        <v>44</v>
      </c>
      <c r="U363" s="60">
        <f>T363*D363*E363/1000000</f>
        <v>52.8</v>
      </c>
      <c r="V363" s="59">
        <f>U363*C363/1000</f>
        <v>2.64</v>
      </c>
      <c r="W363" s="60">
        <f>AZ363*V363</f>
        <v>501.6</v>
      </c>
      <c r="X363" s="60" t="s">
        <v>280</v>
      </c>
      <c r="Y363" s="63">
        <f>T363/S363*C363+140</f>
        <v>1240</v>
      </c>
      <c r="Z363" s="161" t="s">
        <v>4</v>
      </c>
      <c r="AA363" s="64">
        <v>26</v>
      </c>
      <c r="AB363" s="60">
        <f t="shared" si="87"/>
        <v>1372.8</v>
      </c>
      <c r="AC363" s="59">
        <f t="shared" si="88"/>
        <v>68.64</v>
      </c>
      <c r="AD363" s="58">
        <f t="shared" si="89"/>
        <v>13041.6</v>
      </c>
      <c r="AE363" s="160" t="s">
        <v>143</v>
      </c>
      <c r="AF363" s="56">
        <v>18</v>
      </c>
      <c r="AG363" s="177" t="s">
        <v>150</v>
      </c>
      <c r="AH363" s="54">
        <f t="shared" si="129"/>
        <v>950.4</v>
      </c>
      <c r="AI363" s="53">
        <f t="shared" si="130"/>
        <v>47.52</v>
      </c>
      <c r="AJ363" s="52">
        <f t="shared" si="131"/>
        <v>9028.8000000000011</v>
      </c>
      <c r="AK363" s="51"/>
      <c r="AL363" s="50" t="s">
        <v>437</v>
      </c>
      <c r="AM363" s="49">
        <f t="shared" si="121"/>
        <v>538</v>
      </c>
      <c r="AN363" s="48">
        <f t="shared" si="90"/>
        <v>645.6</v>
      </c>
      <c r="AO363" s="47">
        <f t="shared" si="132"/>
        <v>10760</v>
      </c>
      <c r="AP363" s="46">
        <f t="shared" si="91"/>
        <v>12912</v>
      </c>
      <c r="AZ363" s="71">
        <v>190</v>
      </c>
      <c r="BA363" s="45">
        <v>10760</v>
      </c>
      <c r="BC363" s="464"/>
    </row>
    <row r="364" spans="1:55" ht="15" customHeight="1">
      <c r="A364" s="78" t="s">
        <v>247</v>
      </c>
      <c r="B364" s="77" t="s">
        <v>436</v>
      </c>
      <c r="C364" s="79">
        <v>50</v>
      </c>
      <c r="D364" s="76">
        <v>2000</v>
      </c>
      <c r="E364" s="76">
        <v>1200</v>
      </c>
      <c r="F364" s="75" t="str">
        <f t="shared" si="84"/>
        <v>2000x1200x50</v>
      </c>
      <c r="G364" s="163" t="s">
        <v>435</v>
      </c>
      <c r="H364" s="73" t="s">
        <v>434</v>
      </c>
      <c r="I364" s="72" t="s">
        <v>115</v>
      </c>
      <c r="J364" s="70" t="s">
        <v>5</v>
      </c>
      <c r="K364" s="69" t="s">
        <v>5</v>
      </c>
      <c r="L364" s="69" t="s">
        <v>5</v>
      </c>
      <c r="M364" s="68"/>
      <c r="N364" s="162"/>
      <c r="O364" s="60"/>
      <c r="P364" s="59"/>
      <c r="Q364" s="58"/>
      <c r="R364" s="66" t="s">
        <v>4</v>
      </c>
      <c r="S364" s="65">
        <v>1</v>
      </c>
      <c r="T364" s="64">
        <v>22</v>
      </c>
      <c r="U364" s="60">
        <f>T364*D364*E364/1000000</f>
        <v>52.8</v>
      </c>
      <c r="V364" s="59">
        <f>U364*C364/1000</f>
        <v>2.64</v>
      </c>
      <c r="W364" s="60">
        <f>AZ364*V364</f>
        <v>501.6</v>
      </c>
      <c r="X364" s="60" t="s">
        <v>280</v>
      </c>
      <c r="Y364" s="63">
        <f>T364/S364*C364+140</f>
        <v>1240</v>
      </c>
      <c r="Z364" s="161" t="s">
        <v>4</v>
      </c>
      <c r="AA364" s="64">
        <v>26</v>
      </c>
      <c r="AB364" s="60">
        <f t="shared" si="87"/>
        <v>1372.8</v>
      </c>
      <c r="AC364" s="59">
        <f t="shared" si="88"/>
        <v>68.64</v>
      </c>
      <c r="AD364" s="58">
        <f t="shared" si="89"/>
        <v>13041.6</v>
      </c>
      <c r="AE364" s="160" t="s">
        <v>143</v>
      </c>
      <c r="AF364" s="56">
        <v>18</v>
      </c>
      <c r="AG364" s="177" t="s">
        <v>150</v>
      </c>
      <c r="AH364" s="54">
        <f t="shared" si="129"/>
        <v>950.4</v>
      </c>
      <c r="AI364" s="53">
        <f t="shared" si="130"/>
        <v>47.52</v>
      </c>
      <c r="AJ364" s="52">
        <f t="shared" si="131"/>
        <v>9028.8000000000011</v>
      </c>
      <c r="AK364" s="51"/>
      <c r="AL364" s="50" t="s">
        <v>433</v>
      </c>
      <c r="AM364" s="49">
        <f t="shared" si="121"/>
        <v>538</v>
      </c>
      <c r="AN364" s="48">
        <f t="shared" si="90"/>
        <v>645.6</v>
      </c>
      <c r="AO364" s="47">
        <f t="shared" si="132"/>
        <v>10760</v>
      </c>
      <c r="AP364" s="46">
        <f t="shared" si="91"/>
        <v>12912</v>
      </c>
      <c r="AZ364" s="71">
        <v>190</v>
      </c>
      <c r="BA364" s="45">
        <v>10760</v>
      </c>
      <c r="BC364" s="464"/>
    </row>
    <row r="365" spans="1:55" ht="15" customHeight="1">
      <c r="A365" s="78" t="s">
        <v>247</v>
      </c>
      <c r="B365" s="75" t="s">
        <v>400</v>
      </c>
      <c r="C365" s="76">
        <v>40</v>
      </c>
      <c r="D365" s="76">
        <v>1000</v>
      </c>
      <c r="E365" s="76">
        <v>600</v>
      </c>
      <c r="F365" s="75" t="str">
        <f t="shared" si="84"/>
        <v>1000x600x40</v>
      </c>
      <c r="G365" s="163" t="s">
        <v>432</v>
      </c>
      <c r="H365" s="73" t="s">
        <v>431</v>
      </c>
      <c r="I365" s="72" t="s">
        <v>2</v>
      </c>
      <c r="J365" s="70" t="s">
        <v>5</v>
      </c>
      <c r="K365" s="69" t="s">
        <v>5</v>
      </c>
      <c r="L365" s="69" t="s">
        <v>5</v>
      </c>
      <c r="M365" s="68" t="s">
        <v>5</v>
      </c>
      <c r="N365" s="67">
        <v>4</v>
      </c>
      <c r="O365" s="60">
        <f>N365*D365*E365/1000000</f>
        <v>2.4</v>
      </c>
      <c r="P365" s="59">
        <f>O365*C365/1000</f>
        <v>9.6000000000000002E-2</v>
      </c>
      <c r="Q365" s="58">
        <f>P365*AZ365</f>
        <v>15.36</v>
      </c>
      <c r="R365" s="168"/>
      <c r="S365" s="64"/>
      <c r="T365" s="167"/>
      <c r="U365" s="165"/>
      <c r="V365" s="166"/>
      <c r="W365" s="165"/>
      <c r="X365" s="165"/>
      <c r="Y365" s="164"/>
      <c r="Z365" s="62">
        <v>858</v>
      </c>
      <c r="AA365" s="61" t="s">
        <v>4</v>
      </c>
      <c r="AB365" s="60">
        <f t="shared" si="87"/>
        <v>2059.1999999999998</v>
      </c>
      <c r="AC365" s="59">
        <f t="shared" si="88"/>
        <v>82.367999999999995</v>
      </c>
      <c r="AD365" s="58">
        <f t="shared" si="89"/>
        <v>13178.88</v>
      </c>
      <c r="AE365" s="178" t="s">
        <v>287</v>
      </c>
      <c r="AF365" s="56">
        <v>391</v>
      </c>
      <c r="AG365" s="55" t="s">
        <v>2</v>
      </c>
      <c r="AH365" s="54">
        <f t="shared" si="129"/>
        <v>938.4</v>
      </c>
      <c r="AI365" s="53">
        <f t="shared" si="130"/>
        <v>37.536000000000001</v>
      </c>
      <c r="AJ365" s="52">
        <f t="shared" si="131"/>
        <v>6005.76</v>
      </c>
      <c r="AK365" s="51" t="s">
        <v>430</v>
      </c>
      <c r="AL365" s="50"/>
      <c r="AM365" s="49">
        <f t="shared" si="121"/>
        <v>371.2</v>
      </c>
      <c r="AN365" s="48">
        <f t="shared" si="90"/>
        <v>445.44</v>
      </c>
      <c r="AO365" s="47">
        <f t="shared" si="132"/>
        <v>9280</v>
      </c>
      <c r="AP365" s="46">
        <f t="shared" si="91"/>
        <v>11136</v>
      </c>
      <c r="AZ365" s="71">
        <v>160</v>
      </c>
      <c r="BA365" s="45">
        <v>9280</v>
      </c>
      <c r="BC365" s="464"/>
    </row>
    <row r="366" spans="1:55" ht="15" customHeight="1">
      <c r="A366" s="78" t="s">
        <v>247</v>
      </c>
      <c r="B366" s="77" t="s">
        <v>400</v>
      </c>
      <c r="C366" s="79">
        <v>40</v>
      </c>
      <c r="D366" s="79">
        <v>1000</v>
      </c>
      <c r="E366" s="79">
        <v>600</v>
      </c>
      <c r="F366" s="77" t="str">
        <f t="shared" ref="F366:F367" si="156">D366&amp;"x"&amp;E366&amp;"x"&amp;C366</f>
        <v>1000x600x40</v>
      </c>
      <c r="G366" s="480" t="s">
        <v>2123</v>
      </c>
      <c r="H366" s="73" t="s">
        <v>2118</v>
      </c>
      <c r="I366" s="72" t="s">
        <v>117</v>
      </c>
      <c r="J366" s="70"/>
      <c r="K366" s="69" t="s">
        <v>5</v>
      </c>
      <c r="L366" s="69" t="s">
        <v>5</v>
      </c>
      <c r="M366" s="68"/>
      <c r="N366" s="67">
        <v>4</v>
      </c>
      <c r="O366" s="60">
        <f t="shared" ref="O366:O367" si="157">N366*D366*E366/1000000</f>
        <v>2.4</v>
      </c>
      <c r="P366" s="59">
        <f t="shared" ref="P366:P367" si="158">O366*C366/1000</f>
        <v>9.6000000000000002E-2</v>
      </c>
      <c r="Q366" s="58">
        <f t="shared" ref="Q366:Q367" si="159">P366*AZ366</f>
        <v>15.36</v>
      </c>
      <c r="R366" s="62">
        <v>60</v>
      </c>
      <c r="S366" s="64">
        <v>4</v>
      </c>
      <c r="T366" s="180">
        <f>R366*N366</f>
        <v>240</v>
      </c>
      <c r="U366" s="60">
        <f>O366*R366</f>
        <v>144</v>
      </c>
      <c r="V366" s="59">
        <f>P366*R366</f>
        <v>5.76</v>
      </c>
      <c r="W366" s="60">
        <f t="shared" ref="W366:W371" si="160">AZ366*V366</f>
        <v>921.59999999999991</v>
      </c>
      <c r="X366" s="60" t="s">
        <v>280</v>
      </c>
      <c r="Y366" s="185">
        <f>R366/S366*N366*C366+140</f>
        <v>2540</v>
      </c>
      <c r="Z366" s="161">
        <v>780</v>
      </c>
      <c r="AA366" s="64">
        <v>13</v>
      </c>
      <c r="AB366" s="60">
        <f t="shared" ref="AB366:AB367" si="161">IF($AA366="--",$Z366*O366,$AA366*U366)</f>
        <v>1872</v>
      </c>
      <c r="AC366" s="59">
        <f t="shared" ref="AC366:AC367" si="162">IF($AA366="--",$Z366*P366,$AA366*V366)</f>
        <v>74.88</v>
      </c>
      <c r="AD366" s="58">
        <f t="shared" ref="AD366:AD367" si="163">IF($AA366="--",$Z366*Q366,$AA366*W366)</f>
        <v>11980.8</v>
      </c>
      <c r="AE366" s="178" t="s">
        <v>287</v>
      </c>
      <c r="AF366" s="56">
        <v>7</v>
      </c>
      <c r="AG366" s="177" t="s">
        <v>150</v>
      </c>
      <c r="AH366" s="54">
        <f t="shared" ref="AH366:AH367" si="164">IF(AG366="пач.",AF366*O366,AF366*U366)</f>
        <v>1008</v>
      </c>
      <c r="AI366" s="53">
        <f t="shared" ref="AI366:AI367" si="165">IF(AG366="пач.",AF366*P366,AF366*V366)</f>
        <v>40.32</v>
      </c>
      <c r="AJ366" s="52">
        <f t="shared" ref="AJ366:AJ367" si="166">IF(AG366="пач.",AF366*Q366,AF366*W366)</f>
        <v>6451.1999999999989</v>
      </c>
      <c r="AK366" s="51" t="s">
        <v>430</v>
      </c>
      <c r="AL366" s="50" t="s">
        <v>2121</v>
      </c>
      <c r="AM366" s="49">
        <f t="shared" si="121"/>
        <v>377.2</v>
      </c>
      <c r="AN366" s="48">
        <f t="shared" ref="AN366:AN367" si="167">ROUND(AM366*1.2,2)</f>
        <v>452.64</v>
      </c>
      <c r="AO366" s="47">
        <f t="shared" ref="AO366:AO367" si="168">ROUND(BA366*(1-$AP$12),2)</f>
        <v>9430</v>
      </c>
      <c r="AP366" s="46">
        <f t="shared" ref="AP366:AP367" si="169">ROUND(AO366*1.2,2)</f>
        <v>11316</v>
      </c>
      <c r="AZ366" s="71">
        <v>160</v>
      </c>
      <c r="BA366" s="45">
        <v>9430</v>
      </c>
      <c r="BC366" s="464"/>
    </row>
    <row r="367" spans="1:55" ht="15" customHeight="1">
      <c r="A367" s="78" t="s">
        <v>247</v>
      </c>
      <c r="B367" s="77" t="s">
        <v>400</v>
      </c>
      <c r="C367" s="79">
        <v>40</v>
      </c>
      <c r="D367" s="79">
        <v>1000</v>
      </c>
      <c r="E367" s="79">
        <v>600</v>
      </c>
      <c r="F367" s="77" t="str">
        <f t="shared" si="156"/>
        <v>1000x600x40</v>
      </c>
      <c r="G367" s="480" t="s">
        <v>2126</v>
      </c>
      <c r="H367" s="73" t="s">
        <v>2119</v>
      </c>
      <c r="I367" s="72" t="s">
        <v>117</v>
      </c>
      <c r="J367" s="70"/>
      <c r="K367" s="69"/>
      <c r="L367" s="69"/>
      <c r="M367" s="68" t="s">
        <v>5</v>
      </c>
      <c r="N367" s="67">
        <v>4</v>
      </c>
      <c r="O367" s="60">
        <f t="shared" si="157"/>
        <v>2.4</v>
      </c>
      <c r="P367" s="59">
        <f t="shared" si="158"/>
        <v>9.6000000000000002E-2</v>
      </c>
      <c r="Q367" s="58">
        <f t="shared" si="159"/>
        <v>15.36</v>
      </c>
      <c r="R367" s="62">
        <v>60</v>
      </c>
      <c r="S367" s="64">
        <v>4</v>
      </c>
      <c r="T367" s="180">
        <f>R367*N367</f>
        <v>240</v>
      </c>
      <c r="U367" s="60">
        <f>O367*R367</f>
        <v>144</v>
      </c>
      <c r="V367" s="59">
        <f>P367*R367</f>
        <v>5.76</v>
      </c>
      <c r="W367" s="60">
        <f t="shared" si="160"/>
        <v>921.59999999999991</v>
      </c>
      <c r="X367" s="60" t="s">
        <v>280</v>
      </c>
      <c r="Y367" s="185">
        <f>R367/S367*N367*C367+140</f>
        <v>2540</v>
      </c>
      <c r="Z367" s="161">
        <v>780</v>
      </c>
      <c r="AA367" s="64">
        <v>13</v>
      </c>
      <c r="AB367" s="60">
        <f t="shared" si="161"/>
        <v>1872</v>
      </c>
      <c r="AC367" s="59">
        <f t="shared" si="162"/>
        <v>74.88</v>
      </c>
      <c r="AD367" s="58">
        <f t="shared" si="163"/>
        <v>11980.8</v>
      </c>
      <c r="AE367" s="178" t="s">
        <v>287</v>
      </c>
      <c r="AF367" s="56">
        <v>7</v>
      </c>
      <c r="AG367" s="177" t="s">
        <v>150</v>
      </c>
      <c r="AH367" s="54">
        <f t="shared" si="164"/>
        <v>1008</v>
      </c>
      <c r="AI367" s="53">
        <f t="shared" si="165"/>
        <v>40.32</v>
      </c>
      <c r="AJ367" s="52">
        <f t="shared" si="166"/>
        <v>6451.1999999999989</v>
      </c>
      <c r="AK367" s="51" t="s">
        <v>430</v>
      </c>
      <c r="AL367" s="50" t="s">
        <v>2121</v>
      </c>
      <c r="AM367" s="49">
        <f t="shared" si="121"/>
        <v>377.2</v>
      </c>
      <c r="AN367" s="48">
        <f t="shared" si="167"/>
        <v>452.64</v>
      </c>
      <c r="AO367" s="47">
        <f t="shared" si="168"/>
        <v>9430</v>
      </c>
      <c r="AP367" s="46">
        <f t="shared" si="169"/>
        <v>11316</v>
      </c>
      <c r="AZ367" s="71">
        <v>160</v>
      </c>
      <c r="BA367" s="45">
        <v>9430</v>
      </c>
      <c r="BC367" s="464"/>
    </row>
    <row r="368" spans="1:55" ht="15" customHeight="1">
      <c r="A368" s="78" t="s">
        <v>247</v>
      </c>
      <c r="B368" s="77" t="s">
        <v>400</v>
      </c>
      <c r="C368" s="79">
        <v>40</v>
      </c>
      <c r="D368" s="76">
        <v>1200</v>
      </c>
      <c r="E368" s="76">
        <v>1000</v>
      </c>
      <c r="F368" s="75" t="str">
        <f t="shared" si="84"/>
        <v>1200x1000x40</v>
      </c>
      <c r="G368" s="163" t="s">
        <v>429</v>
      </c>
      <c r="H368" s="73" t="s">
        <v>428</v>
      </c>
      <c r="I368" s="72" t="s">
        <v>115</v>
      </c>
      <c r="J368" s="70" t="s">
        <v>5</v>
      </c>
      <c r="K368" s="69"/>
      <c r="L368" s="69"/>
      <c r="M368" s="68"/>
      <c r="N368" s="162"/>
      <c r="O368" s="60"/>
      <c r="P368" s="59"/>
      <c r="Q368" s="58"/>
      <c r="R368" s="66" t="s">
        <v>4</v>
      </c>
      <c r="S368" s="65">
        <v>2</v>
      </c>
      <c r="T368" s="64">
        <v>116</v>
      </c>
      <c r="U368" s="60">
        <f>T368*D368*E368/1000000</f>
        <v>139.19999999999999</v>
      </c>
      <c r="V368" s="59">
        <f>U368*C368/1000</f>
        <v>5.5679999999999996</v>
      </c>
      <c r="W368" s="60">
        <f t="shared" si="160"/>
        <v>890.87999999999988</v>
      </c>
      <c r="X368" s="60" t="s">
        <v>280</v>
      </c>
      <c r="Y368" s="63">
        <f>T368/S368*C368+140</f>
        <v>2460</v>
      </c>
      <c r="Z368" s="161" t="s">
        <v>4</v>
      </c>
      <c r="AA368" s="64">
        <v>13</v>
      </c>
      <c r="AB368" s="60">
        <f t="shared" si="87"/>
        <v>1809.6</v>
      </c>
      <c r="AC368" s="59">
        <f t="shared" si="88"/>
        <v>72.384</v>
      </c>
      <c r="AD368" s="58">
        <f t="shared" si="89"/>
        <v>11581.439999999999</v>
      </c>
      <c r="AE368" s="160" t="s">
        <v>143</v>
      </c>
      <c r="AF368" s="56">
        <v>11</v>
      </c>
      <c r="AG368" s="177" t="s">
        <v>150</v>
      </c>
      <c r="AH368" s="54">
        <f t="shared" si="129"/>
        <v>1531.1999999999998</v>
      </c>
      <c r="AI368" s="53">
        <f t="shared" si="130"/>
        <v>61.247999999999998</v>
      </c>
      <c r="AJ368" s="52">
        <f t="shared" si="131"/>
        <v>9799.6799999999985</v>
      </c>
      <c r="AK368" s="51"/>
      <c r="AL368" s="50" t="s">
        <v>427</v>
      </c>
      <c r="AM368" s="49">
        <f t="shared" si="121"/>
        <v>375.2</v>
      </c>
      <c r="AN368" s="48">
        <f t="shared" si="90"/>
        <v>450.24</v>
      </c>
      <c r="AO368" s="47">
        <f t="shared" si="132"/>
        <v>9380</v>
      </c>
      <c r="AP368" s="46">
        <f t="shared" si="91"/>
        <v>11256</v>
      </c>
      <c r="AZ368" s="71">
        <v>160</v>
      </c>
      <c r="BA368" s="45">
        <v>9380</v>
      </c>
      <c r="BC368" s="464"/>
    </row>
    <row r="369" spans="1:55" ht="15" customHeight="1">
      <c r="A369" s="78" t="s">
        <v>247</v>
      </c>
      <c r="B369" s="77" t="s">
        <v>400</v>
      </c>
      <c r="C369" s="79">
        <v>40</v>
      </c>
      <c r="D369" s="79">
        <v>1200</v>
      </c>
      <c r="E369" s="79">
        <v>1000</v>
      </c>
      <c r="F369" s="77" t="str">
        <f t="shared" si="84"/>
        <v>1200x1000x40</v>
      </c>
      <c r="G369" s="163" t="s">
        <v>426</v>
      </c>
      <c r="H369" s="73" t="s">
        <v>425</v>
      </c>
      <c r="I369" s="72" t="s">
        <v>115</v>
      </c>
      <c r="J369" s="70"/>
      <c r="K369" s="69" t="s">
        <v>5</v>
      </c>
      <c r="L369" s="69" t="s">
        <v>5</v>
      </c>
      <c r="M369" s="68"/>
      <c r="N369" s="162"/>
      <c r="O369" s="60"/>
      <c r="P369" s="59"/>
      <c r="Q369" s="58"/>
      <c r="R369" s="66" t="s">
        <v>4</v>
      </c>
      <c r="S369" s="65">
        <v>2</v>
      </c>
      <c r="T369" s="64">
        <v>120</v>
      </c>
      <c r="U369" s="60">
        <f>T369*D369*E369/1000000</f>
        <v>144</v>
      </c>
      <c r="V369" s="59">
        <f>U369*C369/1000</f>
        <v>5.76</v>
      </c>
      <c r="W369" s="60">
        <f t="shared" si="160"/>
        <v>921.59999999999991</v>
      </c>
      <c r="X369" s="60" t="s">
        <v>280</v>
      </c>
      <c r="Y369" s="63">
        <f>T369/S369*C369+140</f>
        <v>2540</v>
      </c>
      <c r="Z369" s="161" t="s">
        <v>4</v>
      </c>
      <c r="AA369" s="64">
        <v>13</v>
      </c>
      <c r="AB369" s="60">
        <f t="shared" si="87"/>
        <v>1872</v>
      </c>
      <c r="AC369" s="59">
        <f t="shared" si="88"/>
        <v>74.88</v>
      </c>
      <c r="AD369" s="58">
        <f t="shared" si="89"/>
        <v>11980.8</v>
      </c>
      <c r="AE369" s="160" t="s">
        <v>143</v>
      </c>
      <c r="AF369" s="56">
        <v>10</v>
      </c>
      <c r="AG369" s="177" t="s">
        <v>150</v>
      </c>
      <c r="AH369" s="54">
        <f t="shared" si="129"/>
        <v>1440</v>
      </c>
      <c r="AI369" s="53">
        <f t="shared" si="130"/>
        <v>57.599999999999994</v>
      </c>
      <c r="AJ369" s="52">
        <f t="shared" si="131"/>
        <v>9216</v>
      </c>
      <c r="AK369" s="51"/>
      <c r="AL369" s="50" t="s">
        <v>424</v>
      </c>
      <c r="AM369" s="49">
        <f t="shared" si="121"/>
        <v>375.2</v>
      </c>
      <c r="AN369" s="48">
        <f t="shared" si="90"/>
        <v>450.24</v>
      </c>
      <c r="AO369" s="47">
        <f t="shared" si="132"/>
        <v>9380</v>
      </c>
      <c r="AP369" s="46">
        <f t="shared" si="91"/>
        <v>11256</v>
      </c>
      <c r="AZ369" s="71">
        <v>160</v>
      </c>
      <c r="BA369" s="45">
        <v>9380</v>
      </c>
      <c r="BC369" s="464"/>
    </row>
    <row r="370" spans="1:55" ht="15" customHeight="1">
      <c r="A370" s="78" t="s">
        <v>247</v>
      </c>
      <c r="B370" s="77" t="s">
        <v>400</v>
      </c>
      <c r="C370" s="79">
        <v>40</v>
      </c>
      <c r="D370" s="76">
        <v>2000</v>
      </c>
      <c r="E370" s="76">
        <v>1200</v>
      </c>
      <c r="F370" s="75" t="str">
        <f t="shared" si="84"/>
        <v>2000x1200x40</v>
      </c>
      <c r="G370" s="163" t="s">
        <v>423</v>
      </c>
      <c r="H370" s="73" t="s">
        <v>422</v>
      </c>
      <c r="I370" s="72" t="s">
        <v>115</v>
      </c>
      <c r="J370" s="70" t="s">
        <v>5</v>
      </c>
      <c r="K370" s="69"/>
      <c r="L370" s="69"/>
      <c r="M370" s="68"/>
      <c r="N370" s="162"/>
      <c r="O370" s="60"/>
      <c r="P370" s="59"/>
      <c r="Q370" s="58"/>
      <c r="R370" s="66" t="s">
        <v>4</v>
      </c>
      <c r="S370" s="65">
        <v>1</v>
      </c>
      <c r="T370" s="64">
        <v>58</v>
      </c>
      <c r="U370" s="60">
        <f>T370*D370*E370/1000000</f>
        <v>139.19999999999999</v>
      </c>
      <c r="V370" s="59">
        <f>U370*C370/1000</f>
        <v>5.5679999999999996</v>
      </c>
      <c r="W370" s="60">
        <f t="shared" si="160"/>
        <v>890.87999999999988</v>
      </c>
      <c r="X370" s="60" t="s">
        <v>280</v>
      </c>
      <c r="Y370" s="63">
        <f>T370/S370*C370+140</f>
        <v>2460</v>
      </c>
      <c r="Z370" s="161" t="s">
        <v>4</v>
      </c>
      <c r="AA370" s="64">
        <v>13</v>
      </c>
      <c r="AB370" s="60">
        <f t="shared" si="87"/>
        <v>1809.6</v>
      </c>
      <c r="AC370" s="59">
        <f t="shared" si="88"/>
        <v>72.384</v>
      </c>
      <c r="AD370" s="58">
        <f t="shared" si="89"/>
        <v>11581.439999999999</v>
      </c>
      <c r="AE370" s="160" t="s">
        <v>143</v>
      </c>
      <c r="AF370" s="56">
        <v>11</v>
      </c>
      <c r="AG370" s="177" t="s">
        <v>150</v>
      </c>
      <c r="AH370" s="54">
        <f t="shared" si="129"/>
        <v>1531.1999999999998</v>
      </c>
      <c r="AI370" s="53">
        <f t="shared" si="130"/>
        <v>61.247999999999998</v>
      </c>
      <c r="AJ370" s="52">
        <f t="shared" si="131"/>
        <v>9799.6799999999985</v>
      </c>
      <c r="AK370" s="51"/>
      <c r="AL370" s="50" t="s">
        <v>421</v>
      </c>
      <c r="AM370" s="49">
        <f t="shared" si="121"/>
        <v>375.2</v>
      </c>
      <c r="AN370" s="48">
        <f t="shared" si="90"/>
        <v>450.24</v>
      </c>
      <c r="AO370" s="47">
        <f t="shared" si="132"/>
        <v>9380</v>
      </c>
      <c r="AP370" s="46">
        <f t="shared" si="91"/>
        <v>11256</v>
      </c>
      <c r="AZ370" s="71">
        <v>160</v>
      </c>
      <c r="BA370" s="45">
        <v>9380</v>
      </c>
      <c r="BC370" s="464"/>
    </row>
    <row r="371" spans="1:55" ht="15" customHeight="1">
      <c r="A371" s="78" t="s">
        <v>247</v>
      </c>
      <c r="B371" s="77" t="s">
        <v>400</v>
      </c>
      <c r="C371" s="79">
        <v>40</v>
      </c>
      <c r="D371" s="79">
        <v>2000</v>
      </c>
      <c r="E371" s="79">
        <v>1200</v>
      </c>
      <c r="F371" s="77" t="str">
        <f t="shared" si="84"/>
        <v>2000x1200x40</v>
      </c>
      <c r="G371" s="163" t="s">
        <v>420</v>
      </c>
      <c r="H371" s="73" t="s">
        <v>419</v>
      </c>
      <c r="I371" s="72" t="s">
        <v>115</v>
      </c>
      <c r="J371" s="70"/>
      <c r="K371" s="69" t="s">
        <v>5</v>
      </c>
      <c r="L371" s="69" t="s">
        <v>5</v>
      </c>
      <c r="M371" s="68"/>
      <c r="N371" s="162"/>
      <c r="O371" s="60"/>
      <c r="P371" s="59"/>
      <c r="Q371" s="58"/>
      <c r="R371" s="66" t="s">
        <v>4</v>
      </c>
      <c r="S371" s="65">
        <v>1</v>
      </c>
      <c r="T371" s="64">
        <v>60</v>
      </c>
      <c r="U371" s="60">
        <f>T371*D371*E371/1000000</f>
        <v>144</v>
      </c>
      <c r="V371" s="59">
        <f>U371*C371/1000</f>
        <v>5.76</v>
      </c>
      <c r="W371" s="60">
        <f t="shared" si="160"/>
        <v>921.59999999999991</v>
      </c>
      <c r="X371" s="60" t="s">
        <v>280</v>
      </c>
      <c r="Y371" s="63">
        <f>T371/S371*C371+140</f>
        <v>2540</v>
      </c>
      <c r="Z371" s="161" t="s">
        <v>4</v>
      </c>
      <c r="AA371" s="64">
        <v>13</v>
      </c>
      <c r="AB371" s="60">
        <f t="shared" si="87"/>
        <v>1872</v>
      </c>
      <c r="AC371" s="59">
        <f t="shared" si="88"/>
        <v>74.88</v>
      </c>
      <c r="AD371" s="58">
        <f t="shared" si="89"/>
        <v>11980.8</v>
      </c>
      <c r="AE371" s="160" t="s">
        <v>143</v>
      </c>
      <c r="AF371" s="56">
        <v>10</v>
      </c>
      <c r="AG371" s="177" t="s">
        <v>150</v>
      </c>
      <c r="AH371" s="54">
        <f t="shared" si="129"/>
        <v>1440</v>
      </c>
      <c r="AI371" s="53">
        <f t="shared" si="130"/>
        <v>57.599999999999994</v>
      </c>
      <c r="AJ371" s="52">
        <f t="shared" si="131"/>
        <v>9216</v>
      </c>
      <c r="AK371" s="51"/>
      <c r="AL371" s="50" t="s">
        <v>418</v>
      </c>
      <c r="AM371" s="49">
        <f t="shared" si="121"/>
        <v>375.2</v>
      </c>
      <c r="AN371" s="48">
        <f t="shared" si="90"/>
        <v>450.24</v>
      </c>
      <c r="AO371" s="47">
        <f t="shared" si="132"/>
        <v>9380</v>
      </c>
      <c r="AP371" s="46">
        <f t="shared" si="91"/>
        <v>11256</v>
      </c>
      <c r="AZ371" s="71">
        <v>160</v>
      </c>
      <c r="BA371" s="45">
        <v>9380</v>
      </c>
      <c r="BC371" s="464"/>
    </row>
    <row r="372" spans="1:55" ht="15" customHeight="1">
      <c r="A372" s="78" t="s">
        <v>247</v>
      </c>
      <c r="B372" s="77" t="s">
        <v>400</v>
      </c>
      <c r="C372" s="76">
        <v>50</v>
      </c>
      <c r="D372" s="76">
        <v>1000</v>
      </c>
      <c r="E372" s="76">
        <v>600</v>
      </c>
      <c r="F372" s="75" t="str">
        <f t="shared" si="84"/>
        <v>1000x600x50</v>
      </c>
      <c r="G372" s="163" t="s">
        <v>417</v>
      </c>
      <c r="H372" s="73" t="s">
        <v>416</v>
      </c>
      <c r="I372" s="72" t="s">
        <v>2</v>
      </c>
      <c r="J372" s="70" t="s">
        <v>5</v>
      </c>
      <c r="K372" s="69" t="s">
        <v>5</v>
      </c>
      <c r="L372" s="69" t="s">
        <v>5</v>
      </c>
      <c r="M372" s="68" t="s">
        <v>5</v>
      </c>
      <c r="N372" s="67">
        <v>4</v>
      </c>
      <c r="O372" s="60">
        <f>N372*D372*E372/1000000</f>
        <v>2.4</v>
      </c>
      <c r="P372" s="59">
        <f>O372*C372/1000</f>
        <v>0.12</v>
      </c>
      <c r="Q372" s="58">
        <f>P372*AZ372</f>
        <v>19.2</v>
      </c>
      <c r="R372" s="168"/>
      <c r="S372" s="64"/>
      <c r="T372" s="167"/>
      <c r="U372" s="165"/>
      <c r="V372" s="166"/>
      <c r="W372" s="165"/>
      <c r="X372" s="165"/>
      <c r="Y372" s="164"/>
      <c r="Z372" s="62">
        <v>676</v>
      </c>
      <c r="AA372" s="61" t="s">
        <v>4</v>
      </c>
      <c r="AB372" s="60">
        <f t="shared" si="87"/>
        <v>1622.3999999999999</v>
      </c>
      <c r="AC372" s="59">
        <f t="shared" si="88"/>
        <v>81.11999999999999</v>
      </c>
      <c r="AD372" s="58">
        <f t="shared" si="89"/>
        <v>12979.199999999999</v>
      </c>
      <c r="AE372" s="178" t="s">
        <v>287</v>
      </c>
      <c r="AF372" s="56">
        <v>313</v>
      </c>
      <c r="AG372" s="55" t="s">
        <v>2</v>
      </c>
      <c r="AH372" s="54">
        <f t="shared" si="129"/>
        <v>751.19999999999993</v>
      </c>
      <c r="AI372" s="53">
        <f t="shared" si="130"/>
        <v>37.559999999999995</v>
      </c>
      <c r="AJ372" s="52">
        <f t="shared" si="131"/>
        <v>6009.5999999999995</v>
      </c>
      <c r="AK372" s="51" t="s">
        <v>415</v>
      </c>
      <c r="AL372" s="50"/>
      <c r="AM372" s="49">
        <f t="shared" si="121"/>
        <v>464</v>
      </c>
      <c r="AN372" s="48">
        <f t="shared" si="90"/>
        <v>556.79999999999995</v>
      </c>
      <c r="AO372" s="47">
        <f t="shared" si="132"/>
        <v>9280</v>
      </c>
      <c r="AP372" s="46">
        <f t="shared" si="91"/>
        <v>11136</v>
      </c>
      <c r="AZ372" s="71">
        <v>160</v>
      </c>
      <c r="BA372" s="45">
        <v>9280</v>
      </c>
      <c r="BC372" s="464"/>
    </row>
    <row r="373" spans="1:55" ht="15" customHeight="1">
      <c r="A373" s="78" t="s">
        <v>247</v>
      </c>
      <c r="B373" s="77" t="s">
        <v>400</v>
      </c>
      <c r="C373" s="79">
        <v>50</v>
      </c>
      <c r="D373" s="79">
        <v>1000</v>
      </c>
      <c r="E373" s="79">
        <v>600</v>
      </c>
      <c r="F373" s="77" t="str">
        <f t="shared" si="84"/>
        <v>1000x600x50</v>
      </c>
      <c r="G373" s="480" t="s">
        <v>2124</v>
      </c>
      <c r="H373" s="73" t="s">
        <v>2116</v>
      </c>
      <c r="I373" s="72" t="s">
        <v>117</v>
      </c>
      <c r="J373" s="70"/>
      <c r="K373" s="69" t="s">
        <v>5</v>
      </c>
      <c r="L373" s="69" t="s">
        <v>5</v>
      </c>
      <c r="M373" s="68"/>
      <c r="N373" s="67">
        <v>4</v>
      </c>
      <c r="O373" s="60">
        <f t="shared" ref="O373:O374" si="170">N373*D373*E373/1000000</f>
        <v>2.4</v>
      </c>
      <c r="P373" s="59">
        <f t="shared" ref="P373:P374" si="171">O373*C373/1000</f>
        <v>0.12</v>
      </c>
      <c r="Q373" s="58">
        <f t="shared" ref="Q373:Q374" si="172">P373*AZ373</f>
        <v>19.2</v>
      </c>
      <c r="R373" s="62">
        <v>48</v>
      </c>
      <c r="S373" s="64">
        <v>4</v>
      </c>
      <c r="T373" s="180">
        <f>R373*N373</f>
        <v>192</v>
      </c>
      <c r="U373" s="60">
        <f>O373*R373</f>
        <v>115.19999999999999</v>
      </c>
      <c r="V373" s="59">
        <f>P373*R373</f>
        <v>5.76</v>
      </c>
      <c r="W373" s="60">
        <f>AZ373*V373</f>
        <v>921.59999999999991</v>
      </c>
      <c r="X373" s="60" t="s">
        <v>280</v>
      </c>
      <c r="Y373" s="185">
        <f>R373/S373*N373*C373+140</f>
        <v>2540</v>
      </c>
      <c r="Z373" s="161">
        <v>624</v>
      </c>
      <c r="AA373" s="64">
        <v>13</v>
      </c>
      <c r="AB373" s="60">
        <f t="shared" si="87"/>
        <v>1497.6</v>
      </c>
      <c r="AC373" s="59">
        <f t="shared" si="88"/>
        <v>74.88</v>
      </c>
      <c r="AD373" s="58">
        <f t="shared" si="89"/>
        <v>11980.8</v>
      </c>
      <c r="AE373" s="178" t="s">
        <v>287</v>
      </c>
      <c r="AF373" s="56">
        <v>7</v>
      </c>
      <c r="AG373" s="177" t="s">
        <v>150</v>
      </c>
      <c r="AH373" s="54">
        <f t="shared" si="129"/>
        <v>806.39999999999986</v>
      </c>
      <c r="AI373" s="53">
        <f t="shared" si="130"/>
        <v>40.32</v>
      </c>
      <c r="AJ373" s="52">
        <f t="shared" si="131"/>
        <v>6451.1999999999989</v>
      </c>
      <c r="AK373" s="51" t="s">
        <v>415</v>
      </c>
      <c r="AL373" s="50" t="s">
        <v>2122</v>
      </c>
      <c r="AM373" s="49">
        <f t="shared" si="121"/>
        <v>471.5</v>
      </c>
      <c r="AN373" s="48">
        <f t="shared" si="90"/>
        <v>565.79999999999995</v>
      </c>
      <c r="AO373" s="47">
        <f t="shared" si="132"/>
        <v>9430</v>
      </c>
      <c r="AP373" s="46">
        <f t="shared" si="91"/>
        <v>11316</v>
      </c>
      <c r="AZ373" s="71">
        <v>160</v>
      </c>
      <c r="BA373" s="45">
        <v>9430</v>
      </c>
      <c r="BC373" s="464"/>
    </row>
    <row r="374" spans="1:55" ht="15" customHeight="1">
      <c r="A374" s="78" t="s">
        <v>247</v>
      </c>
      <c r="B374" s="77" t="s">
        <v>400</v>
      </c>
      <c r="C374" s="79">
        <v>50</v>
      </c>
      <c r="D374" s="79">
        <v>1000</v>
      </c>
      <c r="E374" s="79">
        <v>600</v>
      </c>
      <c r="F374" s="77" t="str">
        <f t="shared" si="84"/>
        <v>1000x600x50</v>
      </c>
      <c r="G374" s="480" t="s">
        <v>2125</v>
      </c>
      <c r="H374" s="73" t="s">
        <v>2117</v>
      </c>
      <c r="I374" s="72" t="s">
        <v>117</v>
      </c>
      <c r="J374" s="70"/>
      <c r="K374" s="69"/>
      <c r="L374" s="69"/>
      <c r="M374" s="68" t="s">
        <v>5</v>
      </c>
      <c r="N374" s="67">
        <v>4</v>
      </c>
      <c r="O374" s="60">
        <f t="shared" si="170"/>
        <v>2.4</v>
      </c>
      <c r="P374" s="59">
        <f t="shared" si="171"/>
        <v>0.12</v>
      </c>
      <c r="Q374" s="58">
        <f t="shared" si="172"/>
        <v>19.2</v>
      </c>
      <c r="R374" s="62">
        <v>48</v>
      </c>
      <c r="S374" s="64">
        <v>4</v>
      </c>
      <c r="T374" s="180">
        <f>R374*N374</f>
        <v>192</v>
      </c>
      <c r="U374" s="60">
        <f>O374*R374</f>
        <v>115.19999999999999</v>
      </c>
      <c r="V374" s="59">
        <f>P374*R374</f>
        <v>5.76</v>
      </c>
      <c r="W374" s="60">
        <f>AZ374*V374</f>
        <v>921.59999999999991</v>
      </c>
      <c r="X374" s="60" t="s">
        <v>280</v>
      </c>
      <c r="Y374" s="185">
        <f>R374/S374*N374*C374+140</f>
        <v>2540</v>
      </c>
      <c r="Z374" s="161">
        <v>624</v>
      </c>
      <c r="AA374" s="64">
        <v>13</v>
      </c>
      <c r="AB374" s="60">
        <f t="shared" si="87"/>
        <v>1497.6</v>
      </c>
      <c r="AC374" s="59">
        <f t="shared" si="88"/>
        <v>74.88</v>
      </c>
      <c r="AD374" s="58">
        <f t="shared" si="89"/>
        <v>11980.8</v>
      </c>
      <c r="AE374" s="178" t="s">
        <v>287</v>
      </c>
      <c r="AF374" s="56">
        <v>7</v>
      </c>
      <c r="AG374" s="177" t="s">
        <v>150</v>
      </c>
      <c r="AH374" s="54">
        <f t="shared" si="129"/>
        <v>806.39999999999986</v>
      </c>
      <c r="AI374" s="53">
        <f t="shared" si="130"/>
        <v>40.32</v>
      </c>
      <c r="AJ374" s="52">
        <f t="shared" si="131"/>
        <v>6451.1999999999989</v>
      </c>
      <c r="AK374" s="51" t="s">
        <v>415</v>
      </c>
      <c r="AL374" s="50" t="s">
        <v>2122</v>
      </c>
      <c r="AM374" s="49">
        <f t="shared" si="121"/>
        <v>471.5</v>
      </c>
      <c r="AN374" s="48">
        <f t="shared" si="90"/>
        <v>565.79999999999995</v>
      </c>
      <c r="AO374" s="47">
        <f t="shared" si="132"/>
        <v>9430</v>
      </c>
      <c r="AP374" s="46">
        <f t="shared" si="91"/>
        <v>11316</v>
      </c>
      <c r="AZ374" s="71">
        <v>160</v>
      </c>
      <c r="BA374" s="45">
        <v>9430</v>
      </c>
      <c r="BC374" s="464"/>
    </row>
    <row r="375" spans="1:55" ht="15" customHeight="1">
      <c r="A375" s="78" t="s">
        <v>247</v>
      </c>
      <c r="B375" s="77" t="s">
        <v>400</v>
      </c>
      <c r="C375" s="79">
        <v>50</v>
      </c>
      <c r="D375" s="76">
        <v>1200</v>
      </c>
      <c r="E375" s="76">
        <v>1000</v>
      </c>
      <c r="F375" s="75" t="str">
        <f t="shared" si="84"/>
        <v>1200x1000x50</v>
      </c>
      <c r="G375" s="74" t="s">
        <v>414</v>
      </c>
      <c r="H375" s="73" t="s">
        <v>2088</v>
      </c>
      <c r="I375" s="72" t="s">
        <v>115</v>
      </c>
      <c r="J375" s="70" t="s">
        <v>5</v>
      </c>
      <c r="K375" s="69" t="s">
        <v>5</v>
      </c>
      <c r="L375" s="69" t="s">
        <v>5</v>
      </c>
      <c r="M375" s="68"/>
      <c r="N375" s="162"/>
      <c r="O375" s="60"/>
      <c r="P375" s="59"/>
      <c r="Q375" s="58"/>
      <c r="R375" s="66" t="s">
        <v>4</v>
      </c>
      <c r="S375" s="65">
        <v>2</v>
      </c>
      <c r="T375" s="64">
        <v>96</v>
      </c>
      <c r="U375" s="60">
        <f>T375*D375*E375/1000000</f>
        <v>115.2</v>
      </c>
      <c r="V375" s="59">
        <f>U375*C375/1000</f>
        <v>5.76</v>
      </c>
      <c r="W375" s="60">
        <f>AZ375*V375</f>
        <v>921.59999999999991</v>
      </c>
      <c r="X375" s="60" t="s">
        <v>280</v>
      </c>
      <c r="Y375" s="63">
        <f>T375/S375*C375+140</f>
        <v>2540</v>
      </c>
      <c r="Z375" s="161" t="s">
        <v>4</v>
      </c>
      <c r="AA375" s="64">
        <v>13</v>
      </c>
      <c r="AB375" s="60">
        <f t="shared" si="87"/>
        <v>1497.6000000000001</v>
      </c>
      <c r="AC375" s="59">
        <f t="shared" si="88"/>
        <v>74.88</v>
      </c>
      <c r="AD375" s="58">
        <f t="shared" si="89"/>
        <v>11980.8</v>
      </c>
      <c r="AE375" s="160" t="s">
        <v>143</v>
      </c>
      <c r="AF375" s="56">
        <v>10</v>
      </c>
      <c r="AG375" s="177" t="s">
        <v>150</v>
      </c>
      <c r="AH375" s="54">
        <f t="shared" si="129"/>
        <v>1152</v>
      </c>
      <c r="AI375" s="53">
        <f t="shared" si="130"/>
        <v>57.599999999999994</v>
      </c>
      <c r="AJ375" s="52">
        <f t="shared" si="131"/>
        <v>9216</v>
      </c>
      <c r="AK375" s="51"/>
      <c r="AL375" s="50" t="s">
        <v>413</v>
      </c>
      <c r="AM375" s="49">
        <f t="shared" si="121"/>
        <v>469</v>
      </c>
      <c r="AN375" s="48">
        <f t="shared" si="90"/>
        <v>562.79999999999995</v>
      </c>
      <c r="AO375" s="47">
        <f t="shared" si="132"/>
        <v>9380</v>
      </c>
      <c r="AP375" s="46">
        <f t="shared" si="91"/>
        <v>11256</v>
      </c>
      <c r="AZ375" s="71">
        <v>160</v>
      </c>
      <c r="BA375" s="45">
        <v>9380</v>
      </c>
      <c r="BC375" s="464"/>
    </row>
    <row r="376" spans="1:55" ht="15" customHeight="1">
      <c r="A376" s="78" t="s">
        <v>247</v>
      </c>
      <c r="B376" s="77" t="s">
        <v>400</v>
      </c>
      <c r="C376" s="79">
        <v>50</v>
      </c>
      <c r="D376" s="76">
        <v>2000</v>
      </c>
      <c r="E376" s="76">
        <v>1200</v>
      </c>
      <c r="F376" s="75" t="str">
        <f t="shared" si="84"/>
        <v>2000x1200x50</v>
      </c>
      <c r="G376" s="74" t="s">
        <v>412</v>
      </c>
      <c r="H376" s="73" t="s">
        <v>411</v>
      </c>
      <c r="I376" s="72" t="s">
        <v>115</v>
      </c>
      <c r="J376" s="70" t="s">
        <v>5</v>
      </c>
      <c r="K376" s="69" t="s">
        <v>5</v>
      </c>
      <c r="L376" s="69" t="s">
        <v>5</v>
      </c>
      <c r="M376" s="68"/>
      <c r="N376" s="162"/>
      <c r="O376" s="60"/>
      <c r="P376" s="59"/>
      <c r="Q376" s="58"/>
      <c r="R376" s="66" t="s">
        <v>4</v>
      </c>
      <c r="S376" s="65">
        <v>1</v>
      </c>
      <c r="T376" s="64">
        <v>48</v>
      </c>
      <c r="U376" s="60">
        <f>T376*D376*E376/1000000</f>
        <v>115.2</v>
      </c>
      <c r="V376" s="59">
        <f>U376*C376/1000</f>
        <v>5.76</v>
      </c>
      <c r="W376" s="60">
        <f>AZ376*V376</f>
        <v>921.59999999999991</v>
      </c>
      <c r="X376" s="60" t="s">
        <v>280</v>
      </c>
      <c r="Y376" s="63">
        <f>T376/S376*C376+140</f>
        <v>2540</v>
      </c>
      <c r="Z376" s="161" t="s">
        <v>4</v>
      </c>
      <c r="AA376" s="64">
        <v>13</v>
      </c>
      <c r="AB376" s="60">
        <f t="shared" si="87"/>
        <v>1497.6000000000001</v>
      </c>
      <c r="AC376" s="59">
        <f t="shared" si="88"/>
        <v>74.88</v>
      </c>
      <c r="AD376" s="58">
        <f t="shared" si="89"/>
        <v>11980.8</v>
      </c>
      <c r="AE376" s="160" t="s">
        <v>143</v>
      </c>
      <c r="AF376" s="56">
        <v>10</v>
      </c>
      <c r="AG376" s="177" t="s">
        <v>150</v>
      </c>
      <c r="AH376" s="54">
        <f t="shared" si="129"/>
        <v>1152</v>
      </c>
      <c r="AI376" s="53">
        <f t="shared" si="130"/>
        <v>57.599999999999994</v>
      </c>
      <c r="AJ376" s="52">
        <f t="shared" si="131"/>
        <v>9216</v>
      </c>
      <c r="AK376" s="51"/>
      <c r="AL376" s="50" t="s">
        <v>410</v>
      </c>
      <c r="AM376" s="49">
        <f t="shared" si="121"/>
        <v>469</v>
      </c>
      <c r="AN376" s="48">
        <f t="shared" si="90"/>
        <v>562.79999999999995</v>
      </c>
      <c r="AO376" s="47">
        <f t="shared" si="132"/>
        <v>9380</v>
      </c>
      <c r="AP376" s="46">
        <f t="shared" si="91"/>
        <v>11256</v>
      </c>
      <c r="AZ376" s="71">
        <v>160</v>
      </c>
      <c r="BA376" s="45">
        <v>9380</v>
      </c>
      <c r="BC376" s="464"/>
    </row>
    <row r="377" spans="1:55" ht="15" customHeight="1">
      <c r="A377" s="78" t="s">
        <v>247</v>
      </c>
      <c r="B377" s="77" t="s">
        <v>400</v>
      </c>
      <c r="C377" s="76">
        <v>100</v>
      </c>
      <c r="D377" s="76">
        <v>1000</v>
      </c>
      <c r="E377" s="76">
        <v>600</v>
      </c>
      <c r="F377" s="75" t="str">
        <f t="shared" si="84"/>
        <v>1000x600x100</v>
      </c>
      <c r="G377" s="163" t="s">
        <v>409</v>
      </c>
      <c r="H377" s="73" t="s">
        <v>408</v>
      </c>
      <c r="I377" s="72" t="s">
        <v>2</v>
      </c>
      <c r="J377" s="70" t="s">
        <v>5</v>
      </c>
      <c r="K377" s="69" t="s">
        <v>5</v>
      </c>
      <c r="L377" s="69" t="s">
        <v>5</v>
      </c>
      <c r="M377" s="68" t="s">
        <v>5</v>
      </c>
      <c r="N377" s="67">
        <v>2</v>
      </c>
      <c r="O377" s="60">
        <f>N377*D377*E377/1000000</f>
        <v>1.2</v>
      </c>
      <c r="P377" s="59">
        <f>O377*C377/1000</f>
        <v>0.12</v>
      </c>
      <c r="Q377" s="58">
        <f>P377*AZ377</f>
        <v>19.2</v>
      </c>
      <c r="R377" s="168"/>
      <c r="S377" s="64"/>
      <c r="T377" s="167"/>
      <c r="U377" s="165"/>
      <c r="V377" s="166"/>
      <c r="W377" s="165"/>
      <c r="X377" s="165"/>
      <c r="Y377" s="164"/>
      <c r="Z377" s="62">
        <v>676</v>
      </c>
      <c r="AA377" s="61" t="s">
        <v>4</v>
      </c>
      <c r="AB377" s="60">
        <f t="shared" si="87"/>
        <v>811.19999999999993</v>
      </c>
      <c r="AC377" s="59">
        <f t="shared" si="88"/>
        <v>81.11999999999999</v>
      </c>
      <c r="AD377" s="58">
        <f t="shared" si="89"/>
        <v>12979.199999999999</v>
      </c>
      <c r="AE377" s="178" t="s">
        <v>287</v>
      </c>
      <c r="AF377" s="56">
        <v>313</v>
      </c>
      <c r="AG377" s="55" t="s">
        <v>2</v>
      </c>
      <c r="AH377" s="54">
        <f t="shared" si="129"/>
        <v>375.59999999999997</v>
      </c>
      <c r="AI377" s="53">
        <f t="shared" si="130"/>
        <v>37.559999999999995</v>
      </c>
      <c r="AJ377" s="52">
        <f t="shared" si="131"/>
        <v>6009.5999999999995</v>
      </c>
      <c r="AK377" s="51" t="s">
        <v>407</v>
      </c>
      <c r="AL377" s="50"/>
      <c r="AM377" s="49">
        <f t="shared" si="121"/>
        <v>928</v>
      </c>
      <c r="AN377" s="48">
        <f t="shared" si="90"/>
        <v>1113.5999999999999</v>
      </c>
      <c r="AO377" s="47">
        <f t="shared" si="132"/>
        <v>9280</v>
      </c>
      <c r="AP377" s="46">
        <f t="shared" si="91"/>
        <v>11136</v>
      </c>
      <c r="AZ377" s="71">
        <v>160</v>
      </c>
      <c r="BA377" s="45">
        <v>9280</v>
      </c>
      <c r="BC377" s="464"/>
    </row>
    <row r="378" spans="1:55" ht="15" customHeight="1">
      <c r="A378" s="78" t="s">
        <v>247</v>
      </c>
      <c r="B378" s="77" t="s">
        <v>400</v>
      </c>
      <c r="C378" s="76">
        <v>120</v>
      </c>
      <c r="D378" s="76">
        <v>1000</v>
      </c>
      <c r="E378" s="76">
        <v>600</v>
      </c>
      <c r="F378" s="75" t="str">
        <f t="shared" si="84"/>
        <v>1000x600x120</v>
      </c>
      <c r="G378" s="163" t="s">
        <v>406</v>
      </c>
      <c r="H378" s="73" t="s">
        <v>405</v>
      </c>
      <c r="I378" s="72" t="s">
        <v>2</v>
      </c>
      <c r="J378" s="70" t="s">
        <v>5</v>
      </c>
      <c r="K378" s="69" t="s">
        <v>5</v>
      </c>
      <c r="L378" s="69" t="s">
        <v>5</v>
      </c>
      <c r="M378" s="68" t="s">
        <v>5</v>
      </c>
      <c r="N378" s="67">
        <v>2</v>
      </c>
      <c r="O378" s="60">
        <f t="shared" ref="O378:O386" si="173">N378*D378*E378/1000000</f>
        <v>1.2</v>
      </c>
      <c r="P378" s="59">
        <f t="shared" ref="P378:P386" si="174">O378*C378/1000</f>
        <v>0.14399999999999999</v>
      </c>
      <c r="Q378" s="58">
        <f>P378*AZ378</f>
        <v>23.04</v>
      </c>
      <c r="R378" s="168"/>
      <c r="S378" s="64"/>
      <c r="T378" s="167"/>
      <c r="U378" s="165"/>
      <c r="V378" s="166"/>
      <c r="W378" s="165"/>
      <c r="X378" s="165"/>
      <c r="Y378" s="164"/>
      <c r="Z378" s="62">
        <v>572</v>
      </c>
      <c r="AA378" s="61" t="s">
        <v>4</v>
      </c>
      <c r="AB378" s="60">
        <f t="shared" si="87"/>
        <v>686.4</v>
      </c>
      <c r="AC378" s="59">
        <f t="shared" si="88"/>
        <v>82.367999999999995</v>
      </c>
      <c r="AD378" s="58">
        <f t="shared" si="89"/>
        <v>13178.88</v>
      </c>
      <c r="AE378" s="160" t="s">
        <v>143</v>
      </c>
      <c r="AF378" s="56">
        <v>391</v>
      </c>
      <c r="AG378" s="55" t="s">
        <v>2</v>
      </c>
      <c r="AH378" s="54">
        <f t="shared" si="129"/>
        <v>469.2</v>
      </c>
      <c r="AI378" s="53">
        <f t="shared" si="130"/>
        <v>56.303999999999995</v>
      </c>
      <c r="AJ378" s="52">
        <f t="shared" si="131"/>
        <v>9008.64</v>
      </c>
      <c r="AK378" s="51" t="s">
        <v>404</v>
      </c>
      <c r="AL378" s="50"/>
      <c r="AM378" s="49">
        <f t="shared" si="121"/>
        <v>1125.5999999999999</v>
      </c>
      <c r="AN378" s="48">
        <f t="shared" si="90"/>
        <v>1350.72</v>
      </c>
      <c r="AO378" s="47">
        <f t="shared" si="132"/>
        <v>9380</v>
      </c>
      <c r="AP378" s="46">
        <f t="shared" si="91"/>
        <v>11256</v>
      </c>
      <c r="AZ378" s="71">
        <v>160</v>
      </c>
      <c r="BA378" s="45">
        <v>9380</v>
      </c>
      <c r="BC378" s="464"/>
    </row>
    <row r="379" spans="1:55" ht="15" customHeight="1">
      <c r="A379" s="78" t="s">
        <v>247</v>
      </c>
      <c r="B379" s="77" t="s">
        <v>400</v>
      </c>
      <c r="C379" s="76">
        <v>150</v>
      </c>
      <c r="D379" s="79">
        <v>1000</v>
      </c>
      <c r="E379" s="79">
        <v>600</v>
      </c>
      <c r="F379" s="75" t="str">
        <f t="shared" si="84"/>
        <v>1000x600x150</v>
      </c>
      <c r="G379" s="163" t="s">
        <v>403</v>
      </c>
      <c r="H379" s="73" t="s">
        <v>402</v>
      </c>
      <c r="I379" s="72" t="s">
        <v>2</v>
      </c>
      <c r="J379" s="70" t="s">
        <v>5</v>
      </c>
      <c r="K379" s="69"/>
      <c r="L379" s="69" t="s">
        <v>5</v>
      </c>
      <c r="M379" s="68" t="s">
        <v>5</v>
      </c>
      <c r="N379" s="67">
        <v>2</v>
      </c>
      <c r="O379" s="60">
        <f t="shared" si="173"/>
        <v>1.2</v>
      </c>
      <c r="P379" s="59">
        <f t="shared" si="174"/>
        <v>0.18</v>
      </c>
      <c r="Q379" s="58">
        <f>P379*AZ379</f>
        <v>28.799999999999997</v>
      </c>
      <c r="R379" s="168"/>
      <c r="S379" s="64"/>
      <c r="T379" s="167"/>
      <c r="U379" s="165"/>
      <c r="V379" s="166"/>
      <c r="W379" s="165"/>
      <c r="X379" s="165"/>
      <c r="Y379" s="164"/>
      <c r="Z379" s="62">
        <v>416</v>
      </c>
      <c r="AA379" s="61" t="s">
        <v>4</v>
      </c>
      <c r="AB379" s="60">
        <f t="shared" si="87"/>
        <v>499.2</v>
      </c>
      <c r="AC379" s="59">
        <f t="shared" si="88"/>
        <v>74.88</v>
      </c>
      <c r="AD379" s="58">
        <f t="shared" si="89"/>
        <v>11980.8</v>
      </c>
      <c r="AE379" s="160" t="s">
        <v>143</v>
      </c>
      <c r="AF379" s="56">
        <v>313</v>
      </c>
      <c r="AG379" s="55" t="s">
        <v>2</v>
      </c>
      <c r="AH379" s="54">
        <f t="shared" si="129"/>
        <v>375.59999999999997</v>
      </c>
      <c r="AI379" s="53">
        <f t="shared" si="130"/>
        <v>56.339999999999996</v>
      </c>
      <c r="AJ379" s="52">
        <f t="shared" si="131"/>
        <v>9014.4</v>
      </c>
      <c r="AK379" s="51" t="s">
        <v>401</v>
      </c>
      <c r="AL379" s="50"/>
      <c r="AM379" s="49">
        <f t="shared" si="121"/>
        <v>1407</v>
      </c>
      <c r="AN379" s="48">
        <f t="shared" si="90"/>
        <v>1688.4</v>
      </c>
      <c r="AO379" s="47">
        <f t="shared" si="132"/>
        <v>9380</v>
      </c>
      <c r="AP379" s="46">
        <f t="shared" si="91"/>
        <v>11256</v>
      </c>
      <c r="AZ379" s="71">
        <v>160</v>
      </c>
      <c r="BA379" s="45">
        <v>9380</v>
      </c>
      <c r="BC379" s="464"/>
    </row>
    <row r="380" spans="1:55" ht="15" customHeight="1">
      <c r="A380" s="78" t="s">
        <v>247</v>
      </c>
      <c r="B380" s="77" t="s">
        <v>400</v>
      </c>
      <c r="C380" s="76">
        <v>200</v>
      </c>
      <c r="D380" s="79">
        <v>1000</v>
      </c>
      <c r="E380" s="79">
        <v>600</v>
      </c>
      <c r="F380" s="75" t="str">
        <f t="shared" ref="F380:F452" si="175">D380&amp;"x"&amp;E380&amp;"x"&amp;C380</f>
        <v>1000x600x200</v>
      </c>
      <c r="G380" s="163" t="s">
        <v>398</v>
      </c>
      <c r="H380" s="73" t="s">
        <v>397</v>
      </c>
      <c r="I380" s="72" t="s">
        <v>2</v>
      </c>
      <c r="J380" s="70"/>
      <c r="K380" s="69"/>
      <c r="L380" s="69" t="s">
        <v>5</v>
      </c>
      <c r="M380" s="68"/>
      <c r="N380" s="67">
        <v>1</v>
      </c>
      <c r="O380" s="60">
        <f t="shared" si="173"/>
        <v>0.6</v>
      </c>
      <c r="P380" s="59">
        <f t="shared" si="174"/>
        <v>0.12</v>
      </c>
      <c r="Q380" s="58">
        <f>P380*AZ380</f>
        <v>19.2</v>
      </c>
      <c r="R380" s="168"/>
      <c r="S380" s="64"/>
      <c r="T380" s="167"/>
      <c r="U380" s="165"/>
      <c r="V380" s="166"/>
      <c r="W380" s="165"/>
      <c r="X380" s="165"/>
      <c r="Y380" s="164"/>
      <c r="Z380" s="62">
        <v>676</v>
      </c>
      <c r="AA380" s="61" t="s">
        <v>4</v>
      </c>
      <c r="AB380" s="60">
        <f t="shared" ref="AB380:AB452" si="176">IF($AA380="--",$Z380*O380,$AA380*U380)</f>
        <v>405.59999999999997</v>
      </c>
      <c r="AC380" s="59">
        <f t="shared" ref="AC380:AC452" si="177">IF($AA380="--",$Z380*P380,$AA380*V380)</f>
        <v>81.11999999999999</v>
      </c>
      <c r="AD380" s="58">
        <f t="shared" ref="AD380:AD452" si="178">IF($AA380="--",$Z380*Q380,$AA380*W380)</f>
        <v>12979.199999999999</v>
      </c>
      <c r="AE380" s="160" t="s">
        <v>143</v>
      </c>
      <c r="AF380" s="56">
        <v>469</v>
      </c>
      <c r="AG380" s="55" t="s">
        <v>2</v>
      </c>
      <c r="AH380" s="54">
        <f t="shared" si="129"/>
        <v>281.39999999999998</v>
      </c>
      <c r="AI380" s="53">
        <f t="shared" si="130"/>
        <v>56.28</v>
      </c>
      <c r="AJ380" s="52">
        <f t="shared" si="131"/>
        <v>9004.7999999999993</v>
      </c>
      <c r="AK380" s="51" t="s">
        <v>396</v>
      </c>
      <c r="AL380" s="50"/>
      <c r="AM380" s="49">
        <f t="shared" si="121"/>
        <v>1876</v>
      </c>
      <c r="AN380" s="48">
        <f t="shared" ref="AN380:AN452" si="179">ROUND(AM380*1.2,2)</f>
        <v>2251.1999999999998</v>
      </c>
      <c r="AO380" s="47">
        <f t="shared" si="132"/>
        <v>9380</v>
      </c>
      <c r="AP380" s="46">
        <f t="shared" ref="AP380:AP452" si="180">ROUND(AO380*1.2,2)</f>
        <v>11256</v>
      </c>
      <c r="AZ380" s="71">
        <v>160</v>
      </c>
      <c r="BA380" s="45">
        <v>9380</v>
      </c>
      <c r="BC380" s="464"/>
    </row>
    <row r="381" spans="1:55" ht="15" customHeight="1">
      <c r="A381" s="78" t="s">
        <v>247</v>
      </c>
      <c r="B381" s="75" t="s">
        <v>341</v>
      </c>
      <c r="C381" s="76">
        <v>50</v>
      </c>
      <c r="D381" s="76">
        <v>1000</v>
      </c>
      <c r="E381" s="76">
        <v>600</v>
      </c>
      <c r="F381" s="75" t="str">
        <f t="shared" si="175"/>
        <v>1000x600x50</v>
      </c>
      <c r="G381" s="163" t="s">
        <v>395</v>
      </c>
      <c r="H381" s="73" t="s">
        <v>394</v>
      </c>
      <c r="I381" s="72" t="s">
        <v>2</v>
      </c>
      <c r="J381" s="70" t="s">
        <v>5</v>
      </c>
      <c r="K381" s="69" t="s">
        <v>5</v>
      </c>
      <c r="L381" s="69" t="s">
        <v>5</v>
      </c>
      <c r="M381" s="68" t="s">
        <v>5</v>
      </c>
      <c r="N381" s="67">
        <v>6</v>
      </c>
      <c r="O381" s="60">
        <f t="shared" si="173"/>
        <v>3.6</v>
      </c>
      <c r="P381" s="59">
        <f t="shared" si="174"/>
        <v>0.18</v>
      </c>
      <c r="Q381" s="58">
        <f>P381*AZ381</f>
        <v>20.7</v>
      </c>
      <c r="R381" s="168"/>
      <c r="S381" s="64"/>
      <c r="T381" s="167"/>
      <c r="U381" s="165"/>
      <c r="V381" s="166"/>
      <c r="W381" s="165"/>
      <c r="X381" s="165"/>
      <c r="Y381" s="164"/>
      <c r="Z381" s="62">
        <v>416</v>
      </c>
      <c r="AA381" s="61" t="s">
        <v>4</v>
      </c>
      <c r="AB381" s="60">
        <f t="shared" si="176"/>
        <v>1497.6000000000001</v>
      </c>
      <c r="AC381" s="59">
        <f t="shared" si="177"/>
        <v>74.88</v>
      </c>
      <c r="AD381" s="58">
        <f t="shared" si="178"/>
        <v>8611.1999999999989</v>
      </c>
      <c r="AE381" s="160" t="s">
        <v>143</v>
      </c>
      <c r="AF381" s="56">
        <v>435</v>
      </c>
      <c r="AG381" s="55" t="s">
        <v>2</v>
      </c>
      <c r="AH381" s="54">
        <f t="shared" si="129"/>
        <v>1566</v>
      </c>
      <c r="AI381" s="53">
        <f t="shared" si="130"/>
        <v>78.3</v>
      </c>
      <c r="AJ381" s="52">
        <f t="shared" si="131"/>
        <v>9004.5</v>
      </c>
      <c r="AK381" s="51" t="s">
        <v>393</v>
      </c>
      <c r="AL381" s="50"/>
      <c r="AM381" s="49">
        <f t="shared" si="121"/>
        <v>310</v>
      </c>
      <c r="AN381" s="48">
        <f t="shared" si="179"/>
        <v>372</v>
      </c>
      <c r="AO381" s="47">
        <f t="shared" si="132"/>
        <v>6200</v>
      </c>
      <c r="AP381" s="46">
        <f t="shared" si="180"/>
        <v>7440</v>
      </c>
      <c r="AZ381" s="71">
        <v>115</v>
      </c>
      <c r="BA381" s="45">
        <v>6200</v>
      </c>
      <c r="BC381" s="464"/>
    </row>
    <row r="382" spans="1:55" ht="15" customHeight="1">
      <c r="A382" s="78" t="s">
        <v>247</v>
      </c>
      <c r="B382" s="77" t="s">
        <v>341</v>
      </c>
      <c r="C382" s="79">
        <v>50</v>
      </c>
      <c r="D382" s="79">
        <v>1000</v>
      </c>
      <c r="E382" s="79">
        <v>600</v>
      </c>
      <c r="F382" s="77" t="str">
        <f t="shared" si="175"/>
        <v>1000x600x50</v>
      </c>
      <c r="G382" s="480" t="s">
        <v>2134</v>
      </c>
      <c r="H382" s="73" t="s">
        <v>2127</v>
      </c>
      <c r="I382" s="72" t="s">
        <v>117</v>
      </c>
      <c r="J382" s="70"/>
      <c r="K382" s="69" t="s">
        <v>5</v>
      </c>
      <c r="L382" s="69" t="s">
        <v>5</v>
      </c>
      <c r="M382" s="68"/>
      <c r="N382" s="67">
        <v>6</v>
      </c>
      <c r="O382" s="60">
        <f t="shared" si="173"/>
        <v>3.6</v>
      </c>
      <c r="P382" s="59">
        <f t="shared" si="174"/>
        <v>0.18</v>
      </c>
      <c r="Q382" s="58">
        <f t="shared" ref="Q382:Q383" si="181">P382*AZ382</f>
        <v>20.7</v>
      </c>
      <c r="R382" s="62">
        <v>32</v>
      </c>
      <c r="S382" s="64">
        <v>4</v>
      </c>
      <c r="T382" s="180">
        <f>R382*N382</f>
        <v>192</v>
      </c>
      <c r="U382" s="60">
        <f>O382*R382</f>
        <v>115.2</v>
      </c>
      <c r="V382" s="59">
        <f>P382*R382</f>
        <v>5.76</v>
      </c>
      <c r="W382" s="60">
        <f>AZ382*V382</f>
        <v>662.4</v>
      </c>
      <c r="X382" s="60" t="s">
        <v>280</v>
      </c>
      <c r="Y382" s="185">
        <f>R382/S382*N382*C382+140</f>
        <v>2540</v>
      </c>
      <c r="Z382" s="161">
        <v>416</v>
      </c>
      <c r="AA382" s="64">
        <v>13</v>
      </c>
      <c r="AB382" s="60">
        <f t="shared" si="176"/>
        <v>1497.6000000000001</v>
      </c>
      <c r="AC382" s="59">
        <f t="shared" si="177"/>
        <v>74.88</v>
      </c>
      <c r="AD382" s="58">
        <f t="shared" si="178"/>
        <v>8611.1999999999989</v>
      </c>
      <c r="AE382" s="160" t="s">
        <v>143</v>
      </c>
      <c r="AF382" s="56">
        <v>14</v>
      </c>
      <c r="AG382" s="177" t="s">
        <v>150</v>
      </c>
      <c r="AH382" s="54">
        <f t="shared" ref="AH382:AH383" si="182">IF(AG382="пач.",AF382*O382,AF382*U382)</f>
        <v>1612.8</v>
      </c>
      <c r="AI382" s="53">
        <f t="shared" ref="AI382:AI383" si="183">IF(AG382="пач.",AF382*P382,AF382*V382)</f>
        <v>80.64</v>
      </c>
      <c r="AJ382" s="52">
        <f t="shared" ref="AJ382:AJ383" si="184">IF(AG382="пач.",AF382*Q382,AF382*W382)</f>
        <v>9273.6</v>
      </c>
      <c r="AK382" s="51" t="s">
        <v>393</v>
      </c>
      <c r="AL382" s="50" t="s">
        <v>2131</v>
      </c>
      <c r="AM382" s="49">
        <f t="shared" si="121"/>
        <v>317.5</v>
      </c>
      <c r="AN382" s="48">
        <f t="shared" si="179"/>
        <v>381</v>
      </c>
      <c r="AO382" s="47">
        <f t="shared" ref="AO382:AO383" si="185">ROUND(BA382*(1-$AP$12),2)</f>
        <v>6350</v>
      </c>
      <c r="AP382" s="46">
        <f t="shared" si="180"/>
        <v>7620</v>
      </c>
      <c r="AZ382" s="71">
        <v>115</v>
      </c>
      <c r="BA382" s="45">
        <v>6350</v>
      </c>
      <c r="BC382" s="464"/>
    </row>
    <row r="383" spans="1:55" ht="15" customHeight="1">
      <c r="A383" s="78" t="s">
        <v>247</v>
      </c>
      <c r="B383" s="77" t="s">
        <v>341</v>
      </c>
      <c r="C383" s="79">
        <v>50</v>
      </c>
      <c r="D383" s="79">
        <v>1000</v>
      </c>
      <c r="E383" s="79">
        <v>600</v>
      </c>
      <c r="F383" s="77" t="str">
        <f t="shared" si="175"/>
        <v>1000x600x50</v>
      </c>
      <c r="G383" s="480">
        <v>274572</v>
      </c>
      <c r="H383" s="73" t="s">
        <v>2128</v>
      </c>
      <c r="I383" s="72" t="s">
        <v>117</v>
      </c>
      <c r="J383" s="70"/>
      <c r="K383" s="69"/>
      <c r="L383" s="69"/>
      <c r="M383" s="68" t="s">
        <v>5</v>
      </c>
      <c r="N383" s="67">
        <v>6</v>
      </c>
      <c r="O383" s="60">
        <f t="shared" si="173"/>
        <v>3.6</v>
      </c>
      <c r="P383" s="59">
        <f t="shared" si="174"/>
        <v>0.18</v>
      </c>
      <c r="Q383" s="58">
        <f t="shared" si="181"/>
        <v>20.7</v>
      </c>
      <c r="R383" s="62">
        <v>32</v>
      </c>
      <c r="S383" s="64">
        <v>4</v>
      </c>
      <c r="T383" s="180">
        <f>R383*N383</f>
        <v>192</v>
      </c>
      <c r="U383" s="60">
        <f>O383*R383</f>
        <v>115.2</v>
      </c>
      <c r="V383" s="59">
        <f>P383*R383</f>
        <v>5.76</v>
      </c>
      <c r="W383" s="60">
        <f>AZ383*V383</f>
        <v>662.4</v>
      </c>
      <c r="X383" s="60" t="s">
        <v>280</v>
      </c>
      <c r="Y383" s="185">
        <f>R383/S383*N383*C383+140</f>
        <v>2540</v>
      </c>
      <c r="Z383" s="161">
        <v>416</v>
      </c>
      <c r="AA383" s="64">
        <v>13</v>
      </c>
      <c r="AB383" s="60">
        <f t="shared" si="176"/>
        <v>1497.6000000000001</v>
      </c>
      <c r="AC383" s="59">
        <f t="shared" si="177"/>
        <v>74.88</v>
      </c>
      <c r="AD383" s="58">
        <f t="shared" si="178"/>
        <v>8611.1999999999989</v>
      </c>
      <c r="AE383" s="160" t="s">
        <v>143</v>
      </c>
      <c r="AF383" s="56">
        <v>14</v>
      </c>
      <c r="AG383" s="177" t="s">
        <v>150</v>
      </c>
      <c r="AH383" s="54">
        <f t="shared" si="182"/>
        <v>1612.8</v>
      </c>
      <c r="AI383" s="53">
        <f t="shared" si="183"/>
        <v>80.64</v>
      </c>
      <c r="AJ383" s="52">
        <f t="shared" si="184"/>
        <v>9273.6</v>
      </c>
      <c r="AK383" s="51" t="s">
        <v>393</v>
      </c>
      <c r="AL383" s="50" t="s">
        <v>2131</v>
      </c>
      <c r="AM383" s="49">
        <f t="shared" si="121"/>
        <v>317.5</v>
      </c>
      <c r="AN383" s="48">
        <f t="shared" si="179"/>
        <v>381</v>
      </c>
      <c r="AO383" s="47">
        <f t="shared" si="185"/>
        <v>6350</v>
      </c>
      <c r="AP383" s="46">
        <f t="shared" si="180"/>
        <v>7620</v>
      </c>
      <c r="AZ383" s="71">
        <v>115</v>
      </c>
      <c r="BA383" s="45">
        <v>6350</v>
      </c>
      <c r="BC383" s="464"/>
    </row>
    <row r="384" spans="1:55" ht="15" customHeight="1">
      <c r="A384" s="78" t="s">
        <v>247</v>
      </c>
      <c r="B384" s="77" t="s">
        <v>341</v>
      </c>
      <c r="C384" s="76">
        <v>70</v>
      </c>
      <c r="D384" s="79">
        <v>1000</v>
      </c>
      <c r="E384" s="79">
        <v>600</v>
      </c>
      <c r="F384" s="75" t="str">
        <f t="shared" si="175"/>
        <v>1000x600x70</v>
      </c>
      <c r="G384" s="163" t="s">
        <v>392</v>
      </c>
      <c r="H384" s="73" t="s">
        <v>391</v>
      </c>
      <c r="I384" s="72" t="s">
        <v>2</v>
      </c>
      <c r="J384" s="70" t="s">
        <v>5</v>
      </c>
      <c r="K384" s="69" t="s">
        <v>5</v>
      </c>
      <c r="L384" s="69" t="s">
        <v>5</v>
      </c>
      <c r="M384" s="68" t="s">
        <v>5</v>
      </c>
      <c r="N384" s="67">
        <v>4</v>
      </c>
      <c r="O384" s="60">
        <f t="shared" si="173"/>
        <v>2.4</v>
      </c>
      <c r="P384" s="59">
        <f t="shared" si="174"/>
        <v>0.16800000000000001</v>
      </c>
      <c r="Q384" s="58">
        <f>P384*AZ384</f>
        <v>19.32</v>
      </c>
      <c r="R384" s="168"/>
      <c r="S384" s="64"/>
      <c r="T384" s="167"/>
      <c r="U384" s="165"/>
      <c r="V384" s="166"/>
      <c r="W384" s="165"/>
      <c r="X384" s="165"/>
      <c r="Y384" s="164"/>
      <c r="Z384" s="62">
        <v>468</v>
      </c>
      <c r="AA384" s="61" t="s">
        <v>4</v>
      </c>
      <c r="AB384" s="60">
        <f t="shared" si="176"/>
        <v>1123.2</v>
      </c>
      <c r="AC384" s="59">
        <f t="shared" si="177"/>
        <v>78.624000000000009</v>
      </c>
      <c r="AD384" s="58">
        <f t="shared" si="178"/>
        <v>9041.76</v>
      </c>
      <c r="AE384" s="160" t="s">
        <v>143</v>
      </c>
      <c r="AF384" s="56">
        <v>466</v>
      </c>
      <c r="AG384" s="55" t="s">
        <v>2</v>
      </c>
      <c r="AH384" s="54">
        <f t="shared" si="129"/>
        <v>1118.3999999999999</v>
      </c>
      <c r="AI384" s="53">
        <f t="shared" si="130"/>
        <v>78.288000000000011</v>
      </c>
      <c r="AJ384" s="52">
        <f t="shared" si="131"/>
        <v>9003.1200000000008</v>
      </c>
      <c r="AK384" s="51" t="s">
        <v>390</v>
      </c>
      <c r="AL384" s="50"/>
      <c r="AM384" s="49">
        <f t="shared" si="121"/>
        <v>434</v>
      </c>
      <c r="AN384" s="48">
        <f t="shared" si="179"/>
        <v>520.79999999999995</v>
      </c>
      <c r="AO384" s="47">
        <f t="shared" si="132"/>
        <v>6200</v>
      </c>
      <c r="AP384" s="46">
        <f t="shared" si="180"/>
        <v>7440</v>
      </c>
      <c r="AZ384" s="71">
        <v>115</v>
      </c>
      <c r="BA384" s="45">
        <v>6200</v>
      </c>
      <c r="BC384" s="464"/>
    </row>
    <row r="385" spans="1:55" ht="15" customHeight="1">
      <c r="A385" s="78" t="s">
        <v>247</v>
      </c>
      <c r="B385" s="77" t="s">
        <v>341</v>
      </c>
      <c r="C385" s="76">
        <v>80</v>
      </c>
      <c r="D385" s="79">
        <v>1000</v>
      </c>
      <c r="E385" s="79">
        <v>600</v>
      </c>
      <c r="F385" s="75" t="str">
        <f t="shared" si="175"/>
        <v>1000x600x80</v>
      </c>
      <c r="G385" s="163" t="s">
        <v>389</v>
      </c>
      <c r="H385" s="73" t="s">
        <v>388</v>
      </c>
      <c r="I385" s="72" t="s">
        <v>2</v>
      </c>
      <c r="J385" s="70" t="s">
        <v>5</v>
      </c>
      <c r="K385" s="69" t="s">
        <v>5</v>
      </c>
      <c r="L385" s="69" t="s">
        <v>5</v>
      </c>
      <c r="M385" s="68" t="s">
        <v>5</v>
      </c>
      <c r="N385" s="67">
        <v>4</v>
      </c>
      <c r="O385" s="60">
        <f t="shared" si="173"/>
        <v>2.4</v>
      </c>
      <c r="P385" s="59">
        <f t="shared" si="174"/>
        <v>0.192</v>
      </c>
      <c r="Q385" s="58">
        <f>P385*AZ385</f>
        <v>22.080000000000002</v>
      </c>
      <c r="R385" s="168"/>
      <c r="S385" s="64"/>
      <c r="T385" s="167"/>
      <c r="U385" s="165"/>
      <c r="V385" s="166"/>
      <c r="W385" s="165"/>
      <c r="X385" s="165"/>
      <c r="Y385" s="164"/>
      <c r="Z385" s="62">
        <v>416</v>
      </c>
      <c r="AA385" s="61" t="s">
        <v>4</v>
      </c>
      <c r="AB385" s="60">
        <f t="shared" si="176"/>
        <v>998.4</v>
      </c>
      <c r="AC385" s="59">
        <f t="shared" si="177"/>
        <v>79.872</v>
      </c>
      <c r="AD385" s="58">
        <f t="shared" si="178"/>
        <v>9185.2800000000007</v>
      </c>
      <c r="AE385" s="160" t="s">
        <v>143</v>
      </c>
      <c r="AF385" s="56">
        <v>408</v>
      </c>
      <c r="AG385" s="55" t="s">
        <v>2</v>
      </c>
      <c r="AH385" s="54">
        <f t="shared" si="129"/>
        <v>979.19999999999993</v>
      </c>
      <c r="AI385" s="53">
        <f t="shared" si="130"/>
        <v>78.335999999999999</v>
      </c>
      <c r="AJ385" s="52">
        <f t="shared" si="131"/>
        <v>9008.6400000000012</v>
      </c>
      <c r="AK385" s="51" t="s">
        <v>387</v>
      </c>
      <c r="AL385" s="50"/>
      <c r="AM385" s="49">
        <f t="shared" si="121"/>
        <v>496</v>
      </c>
      <c r="AN385" s="48">
        <f t="shared" si="179"/>
        <v>595.20000000000005</v>
      </c>
      <c r="AO385" s="47">
        <f t="shared" si="132"/>
        <v>6200</v>
      </c>
      <c r="AP385" s="46">
        <f t="shared" si="180"/>
        <v>7440</v>
      </c>
      <c r="AZ385" s="71">
        <v>115</v>
      </c>
      <c r="BA385" s="45">
        <v>6200</v>
      </c>
      <c r="BC385" s="464"/>
    </row>
    <row r="386" spans="1:55" ht="15" customHeight="1">
      <c r="A386" s="78" t="s">
        <v>247</v>
      </c>
      <c r="B386" s="77" t="s">
        <v>341</v>
      </c>
      <c r="C386" s="76">
        <v>100</v>
      </c>
      <c r="D386" s="79">
        <v>1000</v>
      </c>
      <c r="E386" s="79">
        <v>600</v>
      </c>
      <c r="F386" s="75" t="str">
        <f t="shared" si="175"/>
        <v>1000x600x100</v>
      </c>
      <c r="G386" s="163" t="s">
        <v>386</v>
      </c>
      <c r="H386" s="73" t="s">
        <v>385</v>
      </c>
      <c r="I386" s="72" t="s">
        <v>2</v>
      </c>
      <c r="J386" s="70" t="s">
        <v>5</v>
      </c>
      <c r="K386" s="69" t="s">
        <v>5</v>
      </c>
      <c r="L386" s="69" t="s">
        <v>5</v>
      </c>
      <c r="M386" s="68" t="s">
        <v>5</v>
      </c>
      <c r="N386" s="67">
        <v>3</v>
      </c>
      <c r="O386" s="60">
        <f t="shared" si="173"/>
        <v>1.8</v>
      </c>
      <c r="P386" s="59">
        <f t="shared" si="174"/>
        <v>0.18</v>
      </c>
      <c r="Q386" s="58">
        <f>P386*AZ386</f>
        <v>20.7</v>
      </c>
      <c r="R386" s="168"/>
      <c r="S386" s="64"/>
      <c r="T386" s="167"/>
      <c r="U386" s="165"/>
      <c r="V386" s="166"/>
      <c r="W386" s="165"/>
      <c r="X386" s="165"/>
      <c r="Y386" s="164"/>
      <c r="Z386" s="62">
        <v>416</v>
      </c>
      <c r="AA386" s="61" t="s">
        <v>4</v>
      </c>
      <c r="AB386" s="60">
        <f t="shared" si="176"/>
        <v>748.80000000000007</v>
      </c>
      <c r="AC386" s="59">
        <f t="shared" si="177"/>
        <v>74.88</v>
      </c>
      <c r="AD386" s="58">
        <f t="shared" si="178"/>
        <v>8611.1999999999989</v>
      </c>
      <c r="AE386" s="178" t="s">
        <v>287</v>
      </c>
      <c r="AF386" s="56">
        <v>290</v>
      </c>
      <c r="AG386" s="55" t="s">
        <v>2</v>
      </c>
      <c r="AH386" s="54">
        <f t="shared" si="129"/>
        <v>522</v>
      </c>
      <c r="AI386" s="53">
        <f t="shared" si="130"/>
        <v>52.199999999999996</v>
      </c>
      <c r="AJ386" s="52">
        <f t="shared" si="131"/>
        <v>6003</v>
      </c>
      <c r="AK386" s="51" t="s">
        <v>384</v>
      </c>
      <c r="AL386" s="50"/>
      <c r="AM386" s="49">
        <f t="shared" si="121"/>
        <v>614</v>
      </c>
      <c r="AN386" s="48">
        <f t="shared" si="179"/>
        <v>736.8</v>
      </c>
      <c r="AO386" s="47">
        <f t="shared" si="132"/>
        <v>6140</v>
      </c>
      <c r="AP386" s="46">
        <f t="shared" si="180"/>
        <v>7368</v>
      </c>
      <c r="AZ386" s="71">
        <v>115</v>
      </c>
      <c r="BA386" s="45">
        <v>6140</v>
      </c>
      <c r="BC386" s="464"/>
    </row>
    <row r="387" spans="1:55" ht="15" customHeight="1">
      <c r="A387" s="78" t="s">
        <v>247</v>
      </c>
      <c r="B387" s="77" t="s">
        <v>341</v>
      </c>
      <c r="C387" s="79">
        <v>100</v>
      </c>
      <c r="D387" s="79">
        <v>1000</v>
      </c>
      <c r="E387" s="79">
        <v>600</v>
      </c>
      <c r="F387" s="77" t="str">
        <f t="shared" ref="F387:F388" si="186">D387&amp;"x"&amp;E387&amp;"x"&amp;C387</f>
        <v>1000x600x100</v>
      </c>
      <c r="G387" s="480" t="s">
        <v>2133</v>
      </c>
      <c r="H387" s="73" t="s">
        <v>2129</v>
      </c>
      <c r="I387" s="72" t="s">
        <v>117</v>
      </c>
      <c r="J387" s="70"/>
      <c r="K387" s="69" t="s">
        <v>5</v>
      </c>
      <c r="L387" s="69" t="s">
        <v>5</v>
      </c>
      <c r="M387" s="68"/>
      <c r="N387" s="67">
        <v>3</v>
      </c>
      <c r="O387" s="60">
        <f t="shared" ref="O387:O388" si="187">N387*D387*E387/1000000</f>
        <v>1.8</v>
      </c>
      <c r="P387" s="59">
        <f t="shared" ref="P387:P388" si="188">O387*C387/1000</f>
        <v>0.18</v>
      </c>
      <c r="Q387" s="58">
        <f t="shared" ref="Q387:Q388" si="189">P387*AZ387</f>
        <v>20.7</v>
      </c>
      <c r="R387" s="62">
        <v>32</v>
      </c>
      <c r="S387" s="64">
        <v>4</v>
      </c>
      <c r="T387" s="180">
        <f>R387*N387</f>
        <v>96</v>
      </c>
      <c r="U387" s="60">
        <f>O387*R387</f>
        <v>57.6</v>
      </c>
      <c r="V387" s="59">
        <f>P387*R387</f>
        <v>5.76</v>
      </c>
      <c r="W387" s="60">
        <f>AZ387*V387</f>
        <v>662.4</v>
      </c>
      <c r="X387" s="60" t="s">
        <v>280</v>
      </c>
      <c r="Y387" s="185">
        <f>R387/S387*N387*C387+140</f>
        <v>2540</v>
      </c>
      <c r="Z387" s="161">
        <v>416</v>
      </c>
      <c r="AA387" s="64">
        <v>13</v>
      </c>
      <c r="AB387" s="60">
        <f t="shared" ref="AB387:AB388" si="190">IF($AA387="--",$Z387*O387,$AA387*U387)</f>
        <v>748.80000000000007</v>
      </c>
      <c r="AC387" s="59">
        <f t="shared" ref="AC387:AC388" si="191">IF($AA387="--",$Z387*P387,$AA387*V387)</f>
        <v>74.88</v>
      </c>
      <c r="AD387" s="58">
        <f t="shared" ref="AD387:AD388" si="192">IF($AA387="--",$Z387*Q387,$AA387*W387)</f>
        <v>8611.1999999999989</v>
      </c>
      <c r="AE387" s="178" t="s">
        <v>287</v>
      </c>
      <c r="AF387" s="56">
        <v>10</v>
      </c>
      <c r="AG387" s="177" t="s">
        <v>150</v>
      </c>
      <c r="AH387" s="54">
        <f t="shared" si="129"/>
        <v>576</v>
      </c>
      <c r="AI387" s="53">
        <f t="shared" si="130"/>
        <v>57.599999999999994</v>
      </c>
      <c r="AJ387" s="52">
        <f t="shared" si="131"/>
        <v>6624</v>
      </c>
      <c r="AK387" s="51" t="s">
        <v>384</v>
      </c>
      <c r="AL387" s="50" t="s">
        <v>2132</v>
      </c>
      <c r="AM387" s="49">
        <f t="shared" si="121"/>
        <v>629</v>
      </c>
      <c r="AN387" s="48">
        <f t="shared" ref="AN387:AN388" si="193">ROUND(AM387*1.2,2)</f>
        <v>754.8</v>
      </c>
      <c r="AO387" s="47">
        <f t="shared" si="132"/>
        <v>6290</v>
      </c>
      <c r="AP387" s="46">
        <f t="shared" ref="AP387:AP388" si="194">ROUND(AO387*1.2,2)</f>
        <v>7548</v>
      </c>
      <c r="AZ387" s="71">
        <v>115</v>
      </c>
      <c r="BA387" s="45">
        <v>6290</v>
      </c>
      <c r="BC387" s="464"/>
    </row>
    <row r="388" spans="1:55" ht="15" customHeight="1">
      <c r="A388" s="78" t="s">
        <v>247</v>
      </c>
      <c r="B388" s="77" t="s">
        <v>341</v>
      </c>
      <c r="C388" s="79">
        <v>100</v>
      </c>
      <c r="D388" s="79">
        <v>1000</v>
      </c>
      <c r="E388" s="79">
        <v>600</v>
      </c>
      <c r="F388" s="77" t="str">
        <f t="shared" si="186"/>
        <v>1000x600x100</v>
      </c>
      <c r="G388" s="480" t="s">
        <v>2135</v>
      </c>
      <c r="H388" s="73" t="s">
        <v>2130</v>
      </c>
      <c r="I388" s="72" t="s">
        <v>117</v>
      </c>
      <c r="J388" s="70"/>
      <c r="K388" s="69"/>
      <c r="L388" s="69"/>
      <c r="M388" s="68" t="s">
        <v>5</v>
      </c>
      <c r="N388" s="67">
        <v>3</v>
      </c>
      <c r="O388" s="60">
        <f t="shared" si="187"/>
        <v>1.8</v>
      </c>
      <c r="P388" s="59">
        <f t="shared" si="188"/>
        <v>0.18</v>
      </c>
      <c r="Q388" s="58">
        <f t="shared" si="189"/>
        <v>20.7</v>
      </c>
      <c r="R388" s="62">
        <v>32</v>
      </c>
      <c r="S388" s="64">
        <v>4</v>
      </c>
      <c r="T388" s="180">
        <f>R388*N388</f>
        <v>96</v>
      </c>
      <c r="U388" s="60">
        <f>O388*R388</f>
        <v>57.6</v>
      </c>
      <c r="V388" s="59">
        <f>P388*R388</f>
        <v>5.76</v>
      </c>
      <c r="W388" s="60">
        <f>AZ388*V388</f>
        <v>662.4</v>
      </c>
      <c r="X388" s="60" t="s">
        <v>280</v>
      </c>
      <c r="Y388" s="185">
        <f>R388/S388*N388*C388+140</f>
        <v>2540</v>
      </c>
      <c r="Z388" s="161">
        <v>416</v>
      </c>
      <c r="AA388" s="64">
        <v>13</v>
      </c>
      <c r="AB388" s="60">
        <f t="shared" si="190"/>
        <v>748.80000000000007</v>
      </c>
      <c r="AC388" s="59">
        <f t="shared" si="191"/>
        <v>74.88</v>
      </c>
      <c r="AD388" s="58">
        <f t="shared" si="192"/>
        <v>8611.1999999999989</v>
      </c>
      <c r="AE388" s="178" t="s">
        <v>287</v>
      </c>
      <c r="AF388" s="56">
        <v>10</v>
      </c>
      <c r="AG388" s="177" t="s">
        <v>150</v>
      </c>
      <c r="AH388" s="54">
        <f t="shared" si="129"/>
        <v>576</v>
      </c>
      <c r="AI388" s="53">
        <f t="shared" si="130"/>
        <v>57.599999999999994</v>
      </c>
      <c r="AJ388" s="52">
        <f t="shared" si="131"/>
        <v>6624</v>
      </c>
      <c r="AK388" s="51" t="s">
        <v>384</v>
      </c>
      <c r="AL388" s="50" t="s">
        <v>2132</v>
      </c>
      <c r="AM388" s="49">
        <f t="shared" si="121"/>
        <v>629</v>
      </c>
      <c r="AN388" s="48">
        <f t="shared" si="193"/>
        <v>754.8</v>
      </c>
      <c r="AO388" s="47">
        <f t="shared" si="132"/>
        <v>6290</v>
      </c>
      <c r="AP388" s="46">
        <f t="shared" si="194"/>
        <v>7548</v>
      </c>
      <c r="AZ388" s="71">
        <v>115</v>
      </c>
      <c r="BA388" s="45">
        <v>6290</v>
      </c>
      <c r="BC388" s="464"/>
    </row>
    <row r="389" spans="1:55" ht="15" customHeight="1">
      <c r="A389" s="78" t="s">
        <v>247</v>
      </c>
      <c r="B389" s="77" t="s">
        <v>341</v>
      </c>
      <c r="C389" s="79">
        <v>100</v>
      </c>
      <c r="D389" s="76">
        <v>1200</v>
      </c>
      <c r="E389" s="76">
        <v>1000</v>
      </c>
      <c r="F389" s="75" t="str">
        <f t="shared" si="175"/>
        <v>1200x1000x100</v>
      </c>
      <c r="G389" s="163" t="s">
        <v>383</v>
      </c>
      <c r="H389" s="73" t="s">
        <v>382</v>
      </c>
      <c r="I389" s="72" t="s">
        <v>115</v>
      </c>
      <c r="J389" s="70" t="s">
        <v>5</v>
      </c>
      <c r="K389" s="69" t="s">
        <v>5</v>
      </c>
      <c r="L389" s="69" t="s">
        <v>5</v>
      </c>
      <c r="M389" s="68"/>
      <c r="N389" s="162"/>
      <c r="O389" s="60"/>
      <c r="P389" s="59"/>
      <c r="Q389" s="58"/>
      <c r="R389" s="66" t="s">
        <v>4</v>
      </c>
      <c r="S389" s="65">
        <v>2</v>
      </c>
      <c r="T389" s="64">
        <v>48</v>
      </c>
      <c r="U389" s="60">
        <f>T389*D389*E389/1000000</f>
        <v>57.6</v>
      </c>
      <c r="V389" s="59">
        <f>U389*C389/1000</f>
        <v>5.76</v>
      </c>
      <c r="W389" s="60">
        <f>AZ389*V389</f>
        <v>662.4</v>
      </c>
      <c r="X389" s="60" t="s">
        <v>280</v>
      </c>
      <c r="Y389" s="63">
        <f>T389/S389*C389+140</f>
        <v>2540</v>
      </c>
      <c r="Z389" s="161" t="s">
        <v>4</v>
      </c>
      <c r="AA389" s="64">
        <v>13</v>
      </c>
      <c r="AB389" s="60">
        <f t="shared" si="176"/>
        <v>748.80000000000007</v>
      </c>
      <c r="AC389" s="59">
        <f t="shared" si="177"/>
        <v>74.88</v>
      </c>
      <c r="AD389" s="58">
        <f t="shared" si="178"/>
        <v>8611.1999999999989</v>
      </c>
      <c r="AE389" s="160" t="s">
        <v>143</v>
      </c>
      <c r="AF389" s="56">
        <v>14</v>
      </c>
      <c r="AG389" s="177" t="s">
        <v>150</v>
      </c>
      <c r="AH389" s="54">
        <f t="shared" si="129"/>
        <v>806.4</v>
      </c>
      <c r="AI389" s="53">
        <f t="shared" si="130"/>
        <v>80.64</v>
      </c>
      <c r="AJ389" s="52">
        <f t="shared" si="131"/>
        <v>9273.6</v>
      </c>
      <c r="AK389" s="51"/>
      <c r="AL389" s="50" t="s">
        <v>381</v>
      </c>
      <c r="AM389" s="49">
        <f t="shared" si="121"/>
        <v>620</v>
      </c>
      <c r="AN389" s="48">
        <f t="shared" si="179"/>
        <v>744</v>
      </c>
      <c r="AO389" s="47">
        <f t="shared" si="132"/>
        <v>6200</v>
      </c>
      <c r="AP389" s="46">
        <f t="shared" si="180"/>
        <v>7440</v>
      </c>
      <c r="AZ389" s="71">
        <v>115</v>
      </c>
      <c r="BA389" s="45">
        <v>6200</v>
      </c>
      <c r="BC389" s="464"/>
    </row>
    <row r="390" spans="1:55" ht="15" customHeight="1">
      <c r="A390" s="78" t="s">
        <v>247</v>
      </c>
      <c r="B390" s="77" t="s">
        <v>341</v>
      </c>
      <c r="C390" s="79">
        <v>100</v>
      </c>
      <c r="D390" s="76">
        <v>2000</v>
      </c>
      <c r="E390" s="76">
        <v>1200</v>
      </c>
      <c r="F390" s="75" t="str">
        <f t="shared" si="175"/>
        <v>2000x1200x100</v>
      </c>
      <c r="G390" s="74" t="s">
        <v>380</v>
      </c>
      <c r="H390" s="73" t="s">
        <v>379</v>
      </c>
      <c r="I390" s="72" t="s">
        <v>115</v>
      </c>
      <c r="J390" s="70" t="s">
        <v>5</v>
      </c>
      <c r="K390" s="69" t="s">
        <v>5</v>
      </c>
      <c r="L390" s="69" t="s">
        <v>5</v>
      </c>
      <c r="M390" s="68"/>
      <c r="N390" s="162"/>
      <c r="O390" s="60"/>
      <c r="P390" s="59"/>
      <c r="Q390" s="58"/>
      <c r="R390" s="66" t="s">
        <v>4</v>
      </c>
      <c r="S390" s="65">
        <v>1</v>
      </c>
      <c r="T390" s="64">
        <v>24</v>
      </c>
      <c r="U390" s="60">
        <f>T390*D390*E390/1000000</f>
        <v>57.6</v>
      </c>
      <c r="V390" s="59">
        <f>U390*C390/1000</f>
        <v>5.76</v>
      </c>
      <c r="W390" s="60">
        <f>AZ390*V390</f>
        <v>662.4</v>
      </c>
      <c r="X390" s="60" t="s">
        <v>280</v>
      </c>
      <c r="Y390" s="63">
        <f>T390/S390*C390+140</f>
        <v>2540</v>
      </c>
      <c r="Z390" s="161" t="s">
        <v>4</v>
      </c>
      <c r="AA390" s="64">
        <v>13</v>
      </c>
      <c r="AB390" s="60">
        <f t="shared" si="176"/>
        <v>748.80000000000007</v>
      </c>
      <c r="AC390" s="59">
        <f t="shared" si="177"/>
        <v>74.88</v>
      </c>
      <c r="AD390" s="58">
        <f t="shared" si="178"/>
        <v>8611.1999999999989</v>
      </c>
      <c r="AE390" s="160" t="s">
        <v>143</v>
      </c>
      <c r="AF390" s="56">
        <v>14</v>
      </c>
      <c r="AG390" s="177" t="s">
        <v>150</v>
      </c>
      <c r="AH390" s="54">
        <f t="shared" si="129"/>
        <v>806.4</v>
      </c>
      <c r="AI390" s="53">
        <f t="shared" si="130"/>
        <v>80.64</v>
      </c>
      <c r="AJ390" s="52">
        <f t="shared" si="131"/>
        <v>9273.6</v>
      </c>
      <c r="AK390" s="51"/>
      <c r="AL390" s="50" t="s">
        <v>378</v>
      </c>
      <c r="AM390" s="49">
        <f t="shared" si="121"/>
        <v>620</v>
      </c>
      <c r="AN390" s="48">
        <f t="shared" si="179"/>
        <v>744</v>
      </c>
      <c r="AO390" s="47">
        <f t="shared" si="132"/>
        <v>6200</v>
      </c>
      <c r="AP390" s="46">
        <f t="shared" si="180"/>
        <v>7440</v>
      </c>
      <c r="AZ390" s="71">
        <v>115</v>
      </c>
      <c r="BA390" s="45">
        <v>6200</v>
      </c>
      <c r="BC390" s="464"/>
    </row>
    <row r="391" spans="1:55" ht="15" customHeight="1">
      <c r="A391" s="78" t="s">
        <v>247</v>
      </c>
      <c r="B391" s="77" t="s">
        <v>341</v>
      </c>
      <c r="C391" s="76">
        <v>110</v>
      </c>
      <c r="D391" s="76">
        <v>1000</v>
      </c>
      <c r="E391" s="76">
        <v>600</v>
      </c>
      <c r="F391" s="75" t="str">
        <f t="shared" si="175"/>
        <v>1000x600x110</v>
      </c>
      <c r="G391" s="163" t="s">
        <v>377</v>
      </c>
      <c r="H391" s="73" t="s">
        <v>376</v>
      </c>
      <c r="I391" s="72" t="s">
        <v>2</v>
      </c>
      <c r="J391" s="70" t="s">
        <v>5</v>
      </c>
      <c r="K391" s="69" t="s">
        <v>5</v>
      </c>
      <c r="L391" s="69" t="s">
        <v>5</v>
      </c>
      <c r="M391" s="68" t="s">
        <v>5</v>
      </c>
      <c r="N391" s="67">
        <v>3</v>
      </c>
      <c r="O391" s="60">
        <f>N391*D391*E391/1000000</f>
        <v>1.8</v>
      </c>
      <c r="P391" s="59">
        <f>O391*C391/1000</f>
        <v>0.19800000000000001</v>
      </c>
      <c r="Q391" s="58">
        <f>P391*AZ391</f>
        <v>22.77</v>
      </c>
      <c r="R391" s="168"/>
      <c r="S391" s="64"/>
      <c r="T391" s="167"/>
      <c r="U391" s="165"/>
      <c r="V391" s="166"/>
      <c r="W391" s="165"/>
      <c r="X391" s="165"/>
      <c r="Y391" s="164"/>
      <c r="Z391" s="62">
        <v>416</v>
      </c>
      <c r="AA391" s="61" t="s">
        <v>4</v>
      </c>
      <c r="AB391" s="60">
        <f t="shared" si="176"/>
        <v>748.80000000000007</v>
      </c>
      <c r="AC391" s="59">
        <f t="shared" si="177"/>
        <v>82.368000000000009</v>
      </c>
      <c r="AD391" s="58">
        <f t="shared" si="178"/>
        <v>9472.32</v>
      </c>
      <c r="AE391" s="160" t="s">
        <v>143</v>
      </c>
      <c r="AF391" s="56">
        <v>396</v>
      </c>
      <c r="AG391" s="55" t="s">
        <v>2</v>
      </c>
      <c r="AH391" s="54">
        <f t="shared" si="129"/>
        <v>712.80000000000007</v>
      </c>
      <c r="AI391" s="53">
        <f t="shared" si="130"/>
        <v>78.408000000000001</v>
      </c>
      <c r="AJ391" s="52">
        <f t="shared" si="131"/>
        <v>9016.92</v>
      </c>
      <c r="AK391" s="51" t="s">
        <v>375</v>
      </c>
      <c r="AL391" s="50"/>
      <c r="AM391" s="49">
        <f t="shared" si="121"/>
        <v>682</v>
      </c>
      <c r="AN391" s="48">
        <f t="shared" si="179"/>
        <v>818.4</v>
      </c>
      <c r="AO391" s="47">
        <f t="shared" si="132"/>
        <v>6200</v>
      </c>
      <c r="AP391" s="46">
        <f t="shared" si="180"/>
        <v>7440</v>
      </c>
      <c r="AZ391" s="71">
        <v>115</v>
      </c>
      <c r="BA391" s="45">
        <v>6200</v>
      </c>
      <c r="BC391" s="464"/>
    </row>
    <row r="392" spans="1:55" ht="15" customHeight="1">
      <c r="A392" s="78" t="s">
        <v>247</v>
      </c>
      <c r="B392" s="77" t="s">
        <v>341</v>
      </c>
      <c r="C392" s="79">
        <v>110</v>
      </c>
      <c r="D392" s="76">
        <v>1200</v>
      </c>
      <c r="E392" s="76">
        <v>1000</v>
      </c>
      <c r="F392" s="75" t="str">
        <f t="shared" si="175"/>
        <v>1200x1000x110</v>
      </c>
      <c r="G392" s="163" t="s">
        <v>374</v>
      </c>
      <c r="H392" s="73" t="s">
        <v>373</v>
      </c>
      <c r="I392" s="72" t="s">
        <v>115</v>
      </c>
      <c r="J392" s="70" t="s">
        <v>5</v>
      </c>
      <c r="K392" s="69" t="s">
        <v>5</v>
      </c>
      <c r="L392" s="69" t="s">
        <v>5</v>
      </c>
      <c r="M392" s="68"/>
      <c r="N392" s="162"/>
      <c r="O392" s="60"/>
      <c r="P392" s="59"/>
      <c r="Q392" s="58"/>
      <c r="R392" s="66" t="s">
        <v>4</v>
      </c>
      <c r="S392" s="65">
        <v>2</v>
      </c>
      <c r="T392" s="64">
        <v>42</v>
      </c>
      <c r="U392" s="60">
        <f>T392*D392*E392/1000000</f>
        <v>50.4</v>
      </c>
      <c r="V392" s="59">
        <f>U392*C392/1000</f>
        <v>5.5439999999999996</v>
      </c>
      <c r="W392" s="60">
        <f>AZ392*V392</f>
        <v>637.55999999999995</v>
      </c>
      <c r="X392" s="60" t="s">
        <v>280</v>
      </c>
      <c r="Y392" s="63">
        <f>T392/S392*C392+140</f>
        <v>2450</v>
      </c>
      <c r="Z392" s="161" t="s">
        <v>4</v>
      </c>
      <c r="AA392" s="64">
        <v>13</v>
      </c>
      <c r="AB392" s="60">
        <f t="shared" si="176"/>
        <v>655.19999999999993</v>
      </c>
      <c r="AC392" s="59">
        <f t="shared" si="177"/>
        <v>72.071999999999989</v>
      </c>
      <c r="AD392" s="58">
        <f t="shared" si="178"/>
        <v>8288.2799999999988</v>
      </c>
      <c r="AE392" s="160" t="s">
        <v>143</v>
      </c>
      <c r="AF392" s="56">
        <v>15</v>
      </c>
      <c r="AG392" s="177" t="s">
        <v>150</v>
      </c>
      <c r="AH392" s="54">
        <f t="shared" si="129"/>
        <v>756</v>
      </c>
      <c r="AI392" s="53">
        <f t="shared" si="130"/>
        <v>83.16</v>
      </c>
      <c r="AJ392" s="52">
        <f t="shared" si="131"/>
        <v>9563.4</v>
      </c>
      <c r="AK392" s="51"/>
      <c r="AL392" s="50" t="s">
        <v>372</v>
      </c>
      <c r="AM392" s="49">
        <f t="shared" si="121"/>
        <v>682</v>
      </c>
      <c r="AN392" s="48">
        <f t="shared" si="179"/>
        <v>818.4</v>
      </c>
      <c r="AO392" s="47">
        <f t="shared" si="132"/>
        <v>6200</v>
      </c>
      <c r="AP392" s="46">
        <f t="shared" si="180"/>
        <v>7440</v>
      </c>
      <c r="AZ392" s="71">
        <v>115</v>
      </c>
      <c r="BA392" s="45">
        <v>6200</v>
      </c>
      <c r="BC392" s="464"/>
    </row>
    <row r="393" spans="1:55" ht="15" customHeight="1">
      <c r="A393" s="78" t="s">
        <v>247</v>
      </c>
      <c r="B393" s="77" t="s">
        <v>341</v>
      </c>
      <c r="C393" s="79">
        <v>110</v>
      </c>
      <c r="D393" s="76">
        <v>2000</v>
      </c>
      <c r="E393" s="76">
        <v>1200</v>
      </c>
      <c r="F393" s="75" t="str">
        <f t="shared" si="175"/>
        <v>2000x1200x110</v>
      </c>
      <c r="G393" s="163" t="s">
        <v>371</v>
      </c>
      <c r="H393" s="73" t="s">
        <v>370</v>
      </c>
      <c r="I393" s="72" t="s">
        <v>115</v>
      </c>
      <c r="J393" s="70" t="s">
        <v>5</v>
      </c>
      <c r="K393" s="69" t="s">
        <v>5</v>
      </c>
      <c r="L393" s="69" t="s">
        <v>5</v>
      </c>
      <c r="M393" s="68"/>
      <c r="N393" s="162"/>
      <c r="O393" s="60"/>
      <c r="P393" s="59"/>
      <c r="Q393" s="58"/>
      <c r="R393" s="66" t="s">
        <v>4</v>
      </c>
      <c r="S393" s="65">
        <v>1</v>
      </c>
      <c r="T393" s="64">
        <v>21</v>
      </c>
      <c r="U393" s="60">
        <f>T393*D393*E393/1000000</f>
        <v>50.4</v>
      </c>
      <c r="V393" s="59">
        <f>U393*C393/1000</f>
        <v>5.5439999999999996</v>
      </c>
      <c r="W393" s="60">
        <f>AZ393*V393</f>
        <v>637.55999999999995</v>
      </c>
      <c r="X393" s="60" t="s">
        <v>280</v>
      </c>
      <c r="Y393" s="63">
        <f>T393/S393*C393+140</f>
        <v>2450</v>
      </c>
      <c r="Z393" s="161" t="s">
        <v>4</v>
      </c>
      <c r="AA393" s="64">
        <v>13</v>
      </c>
      <c r="AB393" s="60">
        <f t="shared" si="176"/>
        <v>655.19999999999993</v>
      </c>
      <c r="AC393" s="59">
        <f t="shared" si="177"/>
        <v>72.071999999999989</v>
      </c>
      <c r="AD393" s="58">
        <f t="shared" si="178"/>
        <v>8288.2799999999988</v>
      </c>
      <c r="AE393" s="160" t="s">
        <v>143</v>
      </c>
      <c r="AF393" s="56">
        <v>15</v>
      </c>
      <c r="AG393" s="177" t="s">
        <v>150</v>
      </c>
      <c r="AH393" s="54">
        <f t="shared" si="129"/>
        <v>756</v>
      </c>
      <c r="AI393" s="53">
        <f t="shared" si="130"/>
        <v>83.16</v>
      </c>
      <c r="AJ393" s="52">
        <f t="shared" si="131"/>
        <v>9563.4</v>
      </c>
      <c r="AK393" s="51"/>
      <c r="AL393" s="50" t="s">
        <v>369</v>
      </c>
      <c r="AM393" s="49">
        <f t="shared" si="121"/>
        <v>682</v>
      </c>
      <c r="AN393" s="48">
        <f t="shared" si="179"/>
        <v>818.4</v>
      </c>
      <c r="AO393" s="47">
        <f t="shared" ref="AO393:AO430" si="195">ROUND(BA393*(1-$AP$12),2)</f>
        <v>6200</v>
      </c>
      <c r="AP393" s="46">
        <f t="shared" si="180"/>
        <v>7440</v>
      </c>
      <c r="AZ393" s="71">
        <v>115</v>
      </c>
      <c r="BA393" s="45">
        <v>6200</v>
      </c>
      <c r="BC393" s="464"/>
    </row>
    <row r="394" spans="1:55" ht="15" customHeight="1">
      <c r="A394" s="78" t="s">
        <v>247</v>
      </c>
      <c r="B394" s="77" t="s">
        <v>341</v>
      </c>
      <c r="C394" s="76">
        <v>120</v>
      </c>
      <c r="D394" s="76">
        <v>1000</v>
      </c>
      <c r="E394" s="76">
        <v>600</v>
      </c>
      <c r="F394" s="75" t="str">
        <f t="shared" si="175"/>
        <v>1000x600x120</v>
      </c>
      <c r="G394" s="163" t="s">
        <v>368</v>
      </c>
      <c r="H394" s="73" t="s">
        <v>367</v>
      </c>
      <c r="I394" s="72" t="s">
        <v>2</v>
      </c>
      <c r="J394" s="70" t="s">
        <v>5</v>
      </c>
      <c r="K394" s="69" t="s">
        <v>5</v>
      </c>
      <c r="L394" s="69" t="s">
        <v>5</v>
      </c>
      <c r="M394" s="68" t="s">
        <v>5</v>
      </c>
      <c r="N394" s="67">
        <v>2</v>
      </c>
      <c r="O394" s="60">
        <f>N394*D394*E394/1000000</f>
        <v>1.2</v>
      </c>
      <c r="P394" s="59">
        <f>O394*C394/1000</f>
        <v>0.14399999999999999</v>
      </c>
      <c r="Q394" s="58">
        <f>P394*AZ394</f>
        <v>16.559999999999999</v>
      </c>
      <c r="R394" s="168"/>
      <c r="S394" s="64"/>
      <c r="T394" s="167"/>
      <c r="U394" s="165"/>
      <c r="V394" s="166"/>
      <c r="W394" s="165"/>
      <c r="X394" s="165"/>
      <c r="Y394" s="164"/>
      <c r="Z394" s="62">
        <v>572</v>
      </c>
      <c r="AA394" s="61" t="s">
        <v>4</v>
      </c>
      <c r="AB394" s="60">
        <f t="shared" si="176"/>
        <v>686.4</v>
      </c>
      <c r="AC394" s="59">
        <f t="shared" si="177"/>
        <v>82.367999999999995</v>
      </c>
      <c r="AD394" s="58">
        <f t="shared" si="178"/>
        <v>9472.32</v>
      </c>
      <c r="AE394" s="160" t="s">
        <v>143</v>
      </c>
      <c r="AF394" s="56">
        <v>544</v>
      </c>
      <c r="AG394" s="55" t="s">
        <v>2</v>
      </c>
      <c r="AH394" s="54">
        <f t="shared" si="129"/>
        <v>652.79999999999995</v>
      </c>
      <c r="AI394" s="53">
        <f t="shared" si="130"/>
        <v>78.335999999999999</v>
      </c>
      <c r="AJ394" s="52">
        <f t="shared" si="131"/>
        <v>9008.64</v>
      </c>
      <c r="AK394" s="51" t="s">
        <v>366</v>
      </c>
      <c r="AL394" s="50"/>
      <c r="AM394" s="49">
        <f t="shared" si="121"/>
        <v>744</v>
      </c>
      <c r="AN394" s="48">
        <f t="shared" si="179"/>
        <v>892.8</v>
      </c>
      <c r="AO394" s="47">
        <f t="shared" si="195"/>
        <v>6200</v>
      </c>
      <c r="AP394" s="46">
        <f t="shared" si="180"/>
        <v>7440</v>
      </c>
      <c r="AZ394" s="71">
        <v>115</v>
      </c>
      <c r="BA394" s="45">
        <v>6200</v>
      </c>
      <c r="BC394" s="464"/>
    </row>
    <row r="395" spans="1:55" ht="15" customHeight="1">
      <c r="A395" s="78" t="s">
        <v>247</v>
      </c>
      <c r="B395" s="77" t="s">
        <v>341</v>
      </c>
      <c r="C395" s="79">
        <v>120</v>
      </c>
      <c r="D395" s="76">
        <v>1200</v>
      </c>
      <c r="E395" s="76">
        <v>1000</v>
      </c>
      <c r="F395" s="75" t="str">
        <f t="shared" si="175"/>
        <v>1200x1000x120</v>
      </c>
      <c r="G395" s="163" t="s">
        <v>365</v>
      </c>
      <c r="H395" s="73" t="s">
        <v>364</v>
      </c>
      <c r="I395" s="72" t="s">
        <v>115</v>
      </c>
      <c r="J395" s="70" t="s">
        <v>5</v>
      </c>
      <c r="K395" s="69" t="s">
        <v>5</v>
      </c>
      <c r="L395" s="69" t="s">
        <v>5</v>
      </c>
      <c r="M395" s="68"/>
      <c r="N395" s="162"/>
      <c r="O395" s="60"/>
      <c r="P395" s="59"/>
      <c r="Q395" s="58"/>
      <c r="R395" s="66" t="s">
        <v>4</v>
      </c>
      <c r="S395" s="65">
        <v>2</v>
      </c>
      <c r="T395" s="64">
        <v>40</v>
      </c>
      <c r="U395" s="60">
        <f>T395*D395*E395/1000000</f>
        <v>48</v>
      </c>
      <c r="V395" s="59">
        <f>U395*C395/1000</f>
        <v>5.76</v>
      </c>
      <c r="W395" s="60">
        <f>AZ395*V395</f>
        <v>662.4</v>
      </c>
      <c r="X395" s="60" t="s">
        <v>280</v>
      </c>
      <c r="Y395" s="63">
        <f>T395/S395*C395+140</f>
        <v>2540</v>
      </c>
      <c r="Z395" s="161" t="s">
        <v>4</v>
      </c>
      <c r="AA395" s="64">
        <v>13</v>
      </c>
      <c r="AB395" s="60">
        <f t="shared" si="176"/>
        <v>624</v>
      </c>
      <c r="AC395" s="59">
        <f t="shared" si="177"/>
        <v>74.88</v>
      </c>
      <c r="AD395" s="58">
        <f t="shared" si="178"/>
        <v>8611.1999999999989</v>
      </c>
      <c r="AE395" s="160" t="s">
        <v>143</v>
      </c>
      <c r="AF395" s="56">
        <v>14</v>
      </c>
      <c r="AG395" s="177" t="s">
        <v>150</v>
      </c>
      <c r="AH395" s="54">
        <f t="shared" si="129"/>
        <v>672</v>
      </c>
      <c r="AI395" s="53">
        <f t="shared" si="130"/>
        <v>80.64</v>
      </c>
      <c r="AJ395" s="52">
        <f t="shared" si="131"/>
        <v>9273.6</v>
      </c>
      <c r="AK395" s="51"/>
      <c r="AL395" s="50" t="s">
        <v>363</v>
      </c>
      <c r="AM395" s="49">
        <f t="shared" si="121"/>
        <v>744</v>
      </c>
      <c r="AN395" s="48">
        <f t="shared" si="179"/>
        <v>892.8</v>
      </c>
      <c r="AO395" s="47">
        <f t="shared" si="195"/>
        <v>6200</v>
      </c>
      <c r="AP395" s="46">
        <f t="shared" si="180"/>
        <v>7440</v>
      </c>
      <c r="AZ395" s="71">
        <v>115</v>
      </c>
      <c r="BA395" s="45">
        <v>6200</v>
      </c>
      <c r="BC395" s="464"/>
    </row>
    <row r="396" spans="1:55" ht="15" customHeight="1">
      <c r="A396" s="78" t="s">
        <v>247</v>
      </c>
      <c r="B396" s="77" t="s">
        <v>341</v>
      </c>
      <c r="C396" s="79">
        <v>120</v>
      </c>
      <c r="D396" s="76">
        <v>2000</v>
      </c>
      <c r="E396" s="76">
        <v>1200</v>
      </c>
      <c r="F396" s="75" t="str">
        <f t="shared" si="175"/>
        <v>2000x1200x120</v>
      </c>
      <c r="G396" s="163" t="s">
        <v>362</v>
      </c>
      <c r="H396" s="73" t="s">
        <v>361</v>
      </c>
      <c r="I396" s="72" t="s">
        <v>115</v>
      </c>
      <c r="J396" s="70" t="s">
        <v>5</v>
      </c>
      <c r="K396" s="69" t="s">
        <v>5</v>
      </c>
      <c r="L396" s="69" t="s">
        <v>5</v>
      </c>
      <c r="M396" s="68"/>
      <c r="N396" s="162"/>
      <c r="O396" s="60"/>
      <c r="P396" s="59"/>
      <c r="Q396" s="58"/>
      <c r="R396" s="66" t="s">
        <v>4</v>
      </c>
      <c r="S396" s="65">
        <v>1</v>
      </c>
      <c r="T396" s="64">
        <v>20</v>
      </c>
      <c r="U396" s="60">
        <f>T396*D396*E396/1000000</f>
        <v>48</v>
      </c>
      <c r="V396" s="59">
        <f>U396*C396/1000</f>
        <v>5.76</v>
      </c>
      <c r="W396" s="60">
        <f>AZ396*V396</f>
        <v>662.4</v>
      </c>
      <c r="X396" s="60" t="s">
        <v>280</v>
      </c>
      <c r="Y396" s="63">
        <f>T396/S396*C396+140</f>
        <v>2540</v>
      </c>
      <c r="Z396" s="161" t="s">
        <v>4</v>
      </c>
      <c r="AA396" s="64">
        <v>13</v>
      </c>
      <c r="AB396" s="60">
        <f t="shared" si="176"/>
        <v>624</v>
      </c>
      <c r="AC396" s="59">
        <f t="shared" si="177"/>
        <v>74.88</v>
      </c>
      <c r="AD396" s="58">
        <f t="shared" si="178"/>
        <v>8611.1999999999989</v>
      </c>
      <c r="AE396" s="160" t="s">
        <v>143</v>
      </c>
      <c r="AF396" s="56">
        <v>14</v>
      </c>
      <c r="AG396" s="177" t="s">
        <v>150</v>
      </c>
      <c r="AH396" s="54">
        <f t="shared" si="129"/>
        <v>672</v>
      </c>
      <c r="AI396" s="53">
        <f t="shared" si="130"/>
        <v>80.64</v>
      </c>
      <c r="AJ396" s="52">
        <f t="shared" si="131"/>
        <v>9273.6</v>
      </c>
      <c r="AK396" s="51"/>
      <c r="AL396" s="50" t="s">
        <v>360</v>
      </c>
      <c r="AM396" s="49">
        <f t="shared" si="121"/>
        <v>744</v>
      </c>
      <c r="AN396" s="48">
        <f t="shared" si="179"/>
        <v>892.8</v>
      </c>
      <c r="AO396" s="47">
        <f t="shared" si="195"/>
        <v>6200</v>
      </c>
      <c r="AP396" s="46">
        <f t="shared" si="180"/>
        <v>7440</v>
      </c>
      <c r="AZ396" s="71">
        <v>115</v>
      </c>
      <c r="BA396" s="45">
        <v>6200</v>
      </c>
      <c r="BC396" s="464"/>
    </row>
    <row r="397" spans="1:55" ht="15" customHeight="1">
      <c r="A397" s="78" t="s">
        <v>247</v>
      </c>
      <c r="B397" s="77" t="s">
        <v>341</v>
      </c>
      <c r="C397" s="76">
        <v>140</v>
      </c>
      <c r="D397" s="76">
        <v>1000</v>
      </c>
      <c r="E397" s="76">
        <v>600</v>
      </c>
      <c r="F397" s="75" t="str">
        <f t="shared" si="175"/>
        <v>1000x600x140</v>
      </c>
      <c r="G397" s="163" t="s">
        <v>359</v>
      </c>
      <c r="H397" s="73" t="s">
        <v>358</v>
      </c>
      <c r="I397" s="72" t="s">
        <v>2</v>
      </c>
      <c r="J397" s="70" t="s">
        <v>5</v>
      </c>
      <c r="K397" s="69" t="s">
        <v>5</v>
      </c>
      <c r="L397" s="69" t="s">
        <v>5</v>
      </c>
      <c r="M397" s="68" t="s">
        <v>5</v>
      </c>
      <c r="N397" s="67">
        <v>2</v>
      </c>
      <c r="O397" s="60">
        <f>N397*D397*E397/1000000</f>
        <v>1.2</v>
      </c>
      <c r="P397" s="59">
        <f>O397*C397/1000</f>
        <v>0.16800000000000001</v>
      </c>
      <c r="Q397" s="58">
        <f>P397*AZ397</f>
        <v>19.32</v>
      </c>
      <c r="R397" s="168"/>
      <c r="S397" s="64"/>
      <c r="T397" s="167"/>
      <c r="U397" s="165"/>
      <c r="V397" s="166"/>
      <c r="W397" s="165"/>
      <c r="X397" s="165"/>
      <c r="Y397" s="164"/>
      <c r="Z397" s="62">
        <v>468</v>
      </c>
      <c r="AA397" s="61" t="s">
        <v>4</v>
      </c>
      <c r="AB397" s="60">
        <f t="shared" si="176"/>
        <v>561.6</v>
      </c>
      <c r="AC397" s="59">
        <f t="shared" si="177"/>
        <v>78.624000000000009</v>
      </c>
      <c r="AD397" s="58">
        <f t="shared" si="178"/>
        <v>9041.76</v>
      </c>
      <c r="AE397" s="160" t="s">
        <v>143</v>
      </c>
      <c r="AF397" s="56">
        <v>466</v>
      </c>
      <c r="AG397" s="55" t="s">
        <v>2</v>
      </c>
      <c r="AH397" s="54">
        <f t="shared" si="129"/>
        <v>559.19999999999993</v>
      </c>
      <c r="AI397" s="53">
        <f t="shared" si="130"/>
        <v>78.288000000000011</v>
      </c>
      <c r="AJ397" s="52">
        <f t="shared" si="131"/>
        <v>9003.1200000000008</v>
      </c>
      <c r="AK397" s="51" t="s">
        <v>357</v>
      </c>
      <c r="AL397" s="50"/>
      <c r="AM397" s="49">
        <f t="shared" si="121"/>
        <v>868</v>
      </c>
      <c r="AN397" s="48">
        <f t="shared" si="179"/>
        <v>1041.5999999999999</v>
      </c>
      <c r="AO397" s="47">
        <f t="shared" si="195"/>
        <v>6200</v>
      </c>
      <c r="AP397" s="46">
        <f t="shared" si="180"/>
        <v>7440</v>
      </c>
      <c r="AZ397" s="71">
        <v>115</v>
      </c>
      <c r="BA397" s="45">
        <v>6200</v>
      </c>
      <c r="BC397" s="464"/>
    </row>
    <row r="398" spans="1:55" ht="15" customHeight="1">
      <c r="A398" s="78" t="s">
        <v>247</v>
      </c>
      <c r="B398" s="77" t="s">
        <v>341</v>
      </c>
      <c r="C398" s="79">
        <v>140</v>
      </c>
      <c r="D398" s="76">
        <v>2000</v>
      </c>
      <c r="E398" s="76">
        <v>1200</v>
      </c>
      <c r="F398" s="75" t="str">
        <f t="shared" si="175"/>
        <v>2000x1200x140</v>
      </c>
      <c r="G398" s="163" t="s">
        <v>356</v>
      </c>
      <c r="H398" s="73" t="s">
        <v>355</v>
      </c>
      <c r="I398" s="72" t="s">
        <v>115</v>
      </c>
      <c r="J398" s="70" t="s">
        <v>5</v>
      </c>
      <c r="K398" s="69" t="s">
        <v>5</v>
      </c>
      <c r="L398" s="69" t="s">
        <v>5</v>
      </c>
      <c r="M398" s="68"/>
      <c r="N398" s="162"/>
      <c r="O398" s="60"/>
      <c r="P398" s="59"/>
      <c r="Q398" s="58"/>
      <c r="R398" s="66" t="s">
        <v>4</v>
      </c>
      <c r="S398" s="65">
        <v>1</v>
      </c>
      <c r="T398" s="64">
        <v>16</v>
      </c>
      <c r="U398" s="60">
        <f>T398*D398*E398/1000000</f>
        <v>38.4</v>
      </c>
      <c r="V398" s="59">
        <f>U398*C398/1000</f>
        <v>5.3760000000000003</v>
      </c>
      <c r="W398" s="60">
        <f>AZ398*V398</f>
        <v>618.24</v>
      </c>
      <c r="X398" s="60" t="s">
        <v>280</v>
      </c>
      <c r="Y398" s="63">
        <f>T398/S398*C398+140</f>
        <v>2380</v>
      </c>
      <c r="Z398" s="161" t="s">
        <v>4</v>
      </c>
      <c r="AA398" s="64">
        <v>13</v>
      </c>
      <c r="AB398" s="60">
        <f t="shared" si="176"/>
        <v>499.2</v>
      </c>
      <c r="AC398" s="59">
        <f t="shared" si="177"/>
        <v>69.888000000000005</v>
      </c>
      <c r="AD398" s="58">
        <f t="shared" si="178"/>
        <v>8037.12</v>
      </c>
      <c r="AE398" s="160" t="s">
        <v>143</v>
      </c>
      <c r="AF398" s="56">
        <v>15</v>
      </c>
      <c r="AG398" s="177" t="s">
        <v>150</v>
      </c>
      <c r="AH398" s="54">
        <f t="shared" si="129"/>
        <v>576</v>
      </c>
      <c r="AI398" s="53">
        <f t="shared" si="130"/>
        <v>80.64</v>
      </c>
      <c r="AJ398" s="52">
        <f t="shared" si="131"/>
        <v>9273.6</v>
      </c>
      <c r="AK398" s="51"/>
      <c r="AL398" s="50" t="s">
        <v>354</v>
      </c>
      <c r="AM398" s="49">
        <f t="shared" si="121"/>
        <v>868</v>
      </c>
      <c r="AN398" s="48">
        <f t="shared" si="179"/>
        <v>1041.5999999999999</v>
      </c>
      <c r="AO398" s="47">
        <f t="shared" si="195"/>
        <v>6200</v>
      </c>
      <c r="AP398" s="46">
        <f t="shared" si="180"/>
        <v>7440</v>
      </c>
      <c r="AZ398" s="71">
        <v>115</v>
      </c>
      <c r="BA398" s="45">
        <v>6200</v>
      </c>
      <c r="BC398" s="464"/>
    </row>
    <row r="399" spans="1:55" ht="15" customHeight="1">
      <c r="A399" s="78" t="s">
        <v>247</v>
      </c>
      <c r="B399" s="77" t="s">
        <v>341</v>
      </c>
      <c r="C399" s="76">
        <v>150</v>
      </c>
      <c r="D399" s="76">
        <v>1000</v>
      </c>
      <c r="E399" s="76">
        <v>600</v>
      </c>
      <c r="F399" s="75" t="str">
        <f t="shared" si="175"/>
        <v>1000x600x150</v>
      </c>
      <c r="G399" s="163" t="s">
        <v>353</v>
      </c>
      <c r="H399" s="73" t="s">
        <v>352</v>
      </c>
      <c r="I399" s="72" t="s">
        <v>2</v>
      </c>
      <c r="J399" s="70" t="s">
        <v>5</v>
      </c>
      <c r="K399" s="69" t="s">
        <v>5</v>
      </c>
      <c r="L399" s="69" t="s">
        <v>5</v>
      </c>
      <c r="M399" s="68" t="s">
        <v>5</v>
      </c>
      <c r="N399" s="67">
        <v>2</v>
      </c>
      <c r="O399" s="60">
        <f>N399*D399*E399/1000000</f>
        <v>1.2</v>
      </c>
      <c r="P399" s="59">
        <f>O399*C399/1000</f>
        <v>0.18</v>
      </c>
      <c r="Q399" s="58">
        <f>P399*AZ399</f>
        <v>20.7</v>
      </c>
      <c r="R399" s="168"/>
      <c r="S399" s="64"/>
      <c r="T399" s="167"/>
      <c r="U399" s="165"/>
      <c r="V399" s="166"/>
      <c r="W399" s="165"/>
      <c r="X399" s="165"/>
      <c r="Y399" s="164"/>
      <c r="Z399" s="62">
        <v>416</v>
      </c>
      <c r="AA399" s="61" t="s">
        <v>4</v>
      </c>
      <c r="AB399" s="60">
        <f t="shared" si="176"/>
        <v>499.2</v>
      </c>
      <c r="AC399" s="59">
        <f t="shared" si="177"/>
        <v>74.88</v>
      </c>
      <c r="AD399" s="58">
        <f t="shared" si="178"/>
        <v>8611.1999999999989</v>
      </c>
      <c r="AE399" s="178" t="s">
        <v>287</v>
      </c>
      <c r="AF399" s="56">
        <v>290</v>
      </c>
      <c r="AG399" s="55" t="s">
        <v>2</v>
      </c>
      <c r="AH399" s="54">
        <f t="shared" si="129"/>
        <v>348</v>
      </c>
      <c r="AI399" s="53">
        <f t="shared" si="130"/>
        <v>52.199999999999996</v>
      </c>
      <c r="AJ399" s="52">
        <f t="shared" si="131"/>
        <v>6003</v>
      </c>
      <c r="AK399" s="51" t="s">
        <v>351</v>
      </c>
      <c r="AL399" s="50"/>
      <c r="AM399" s="49">
        <f t="shared" si="121"/>
        <v>921</v>
      </c>
      <c r="AN399" s="48">
        <f t="shared" si="179"/>
        <v>1105.2</v>
      </c>
      <c r="AO399" s="47">
        <f t="shared" si="195"/>
        <v>6140</v>
      </c>
      <c r="AP399" s="46">
        <f t="shared" si="180"/>
        <v>7368</v>
      </c>
      <c r="AZ399" s="71">
        <v>115</v>
      </c>
      <c r="BA399" s="45">
        <v>6140</v>
      </c>
      <c r="BC399" s="464"/>
    </row>
    <row r="400" spans="1:55" ht="15" customHeight="1">
      <c r="A400" s="78" t="s">
        <v>247</v>
      </c>
      <c r="B400" s="77" t="s">
        <v>341</v>
      </c>
      <c r="C400" s="79">
        <v>150</v>
      </c>
      <c r="D400" s="76">
        <v>2000</v>
      </c>
      <c r="E400" s="76">
        <v>1200</v>
      </c>
      <c r="F400" s="75" t="str">
        <f t="shared" ref="F400" si="196">D400&amp;"x"&amp;E400&amp;"x"&amp;C400</f>
        <v>2000x1200x150</v>
      </c>
      <c r="G400" s="467" t="s">
        <v>2102</v>
      </c>
      <c r="H400" s="73" t="s">
        <v>2099</v>
      </c>
      <c r="I400" s="72" t="s">
        <v>115</v>
      </c>
      <c r="J400" s="70" t="s">
        <v>5</v>
      </c>
      <c r="K400" s="69" t="s">
        <v>5</v>
      </c>
      <c r="L400" s="69" t="s">
        <v>5</v>
      </c>
      <c r="M400" s="68"/>
      <c r="N400" s="162"/>
      <c r="O400" s="60"/>
      <c r="P400" s="59"/>
      <c r="Q400" s="58"/>
      <c r="R400" s="66" t="s">
        <v>4</v>
      </c>
      <c r="S400" s="65">
        <v>1</v>
      </c>
      <c r="T400" s="64">
        <v>16</v>
      </c>
      <c r="U400" s="60">
        <f>T400*D400*E400/1000000</f>
        <v>38.4</v>
      </c>
      <c r="V400" s="59">
        <f>U400*C400/1000</f>
        <v>5.76</v>
      </c>
      <c r="W400" s="60">
        <f>AZ400*V400</f>
        <v>662.4</v>
      </c>
      <c r="X400" s="60" t="s">
        <v>280</v>
      </c>
      <c r="Y400" s="63">
        <f>T400/S400*C400+140</f>
        <v>2540</v>
      </c>
      <c r="Z400" s="161" t="s">
        <v>4</v>
      </c>
      <c r="AA400" s="64">
        <v>13</v>
      </c>
      <c r="AB400" s="60">
        <f t="shared" ref="AB400" si="197">IF($AA400="--",$Z400*O400,$AA400*U400)</f>
        <v>499.2</v>
      </c>
      <c r="AC400" s="59">
        <f t="shared" ref="AC400" si="198">IF($AA400="--",$Z400*P400,$AA400*V400)</f>
        <v>74.88</v>
      </c>
      <c r="AD400" s="58">
        <f t="shared" ref="AD400" si="199">IF($AA400="--",$Z400*Q400,$AA400*W400)</f>
        <v>8611.1999999999989</v>
      </c>
      <c r="AE400" s="160" t="s">
        <v>143</v>
      </c>
      <c r="AF400" s="56">
        <v>14</v>
      </c>
      <c r="AG400" s="177" t="s">
        <v>150</v>
      </c>
      <c r="AH400" s="54">
        <f t="shared" si="129"/>
        <v>537.6</v>
      </c>
      <c r="AI400" s="53">
        <f t="shared" si="130"/>
        <v>80.64</v>
      </c>
      <c r="AJ400" s="52">
        <f t="shared" si="131"/>
        <v>9273.6</v>
      </c>
      <c r="AK400" s="51"/>
      <c r="AL400" s="50" t="s">
        <v>2098</v>
      </c>
      <c r="AM400" s="49">
        <f t="shared" si="121"/>
        <v>930</v>
      </c>
      <c r="AN400" s="48">
        <f t="shared" ref="AN400" si="200">ROUND(AM400*1.2,2)</f>
        <v>1116</v>
      </c>
      <c r="AO400" s="47">
        <f t="shared" ref="AO400" si="201">ROUND(BA400*(1-$AP$12),2)</f>
        <v>6200</v>
      </c>
      <c r="AP400" s="46">
        <f t="shared" ref="AP400" si="202">ROUND(AO400*1.2,2)</f>
        <v>7440</v>
      </c>
      <c r="AZ400" s="71">
        <v>115</v>
      </c>
      <c r="BA400" s="45">
        <v>6200</v>
      </c>
      <c r="BC400" s="464"/>
    </row>
    <row r="401" spans="1:55" ht="15" customHeight="1">
      <c r="A401" s="78" t="s">
        <v>247</v>
      </c>
      <c r="B401" s="77" t="s">
        <v>341</v>
      </c>
      <c r="C401" s="76">
        <v>160</v>
      </c>
      <c r="D401" s="76">
        <v>1000</v>
      </c>
      <c r="E401" s="76">
        <v>600</v>
      </c>
      <c r="F401" s="75" t="str">
        <f t="shared" si="175"/>
        <v>1000x600x160</v>
      </c>
      <c r="G401" s="163" t="s">
        <v>350</v>
      </c>
      <c r="H401" s="73" t="s">
        <v>349</v>
      </c>
      <c r="I401" s="72" t="s">
        <v>2</v>
      </c>
      <c r="J401" s="70" t="s">
        <v>5</v>
      </c>
      <c r="K401" s="69" t="s">
        <v>5</v>
      </c>
      <c r="L401" s="69" t="s">
        <v>5</v>
      </c>
      <c r="M401" s="68" t="s">
        <v>5</v>
      </c>
      <c r="N401" s="67">
        <v>2</v>
      </c>
      <c r="O401" s="60">
        <f>N401*D401*E401/1000000</f>
        <v>1.2</v>
      </c>
      <c r="P401" s="59">
        <f>O401*C401/1000</f>
        <v>0.192</v>
      </c>
      <c r="Q401" s="58">
        <f>P401*AZ401</f>
        <v>22.080000000000002</v>
      </c>
      <c r="R401" s="168"/>
      <c r="S401" s="64"/>
      <c r="T401" s="167"/>
      <c r="U401" s="165"/>
      <c r="V401" s="166"/>
      <c r="W401" s="165"/>
      <c r="X401" s="165"/>
      <c r="Y401" s="164"/>
      <c r="Z401" s="62">
        <v>416</v>
      </c>
      <c r="AA401" s="61" t="s">
        <v>4</v>
      </c>
      <c r="AB401" s="60">
        <f t="shared" si="176"/>
        <v>499.2</v>
      </c>
      <c r="AC401" s="59">
        <f t="shared" si="177"/>
        <v>79.872</v>
      </c>
      <c r="AD401" s="58">
        <f t="shared" si="178"/>
        <v>9185.2800000000007</v>
      </c>
      <c r="AE401" s="160" t="s">
        <v>143</v>
      </c>
      <c r="AF401" s="56">
        <v>408</v>
      </c>
      <c r="AG401" s="55" t="s">
        <v>2</v>
      </c>
      <c r="AH401" s="54">
        <f t="shared" si="129"/>
        <v>489.59999999999997</v>
      </c>
      <c r="AI401" s="53">
        <f t="shared" si="130"/>
        <v>78.335999999999999</v>
      </c>
      <c r="AJ401" s="52">
        <f t="shared" si="131"/>
        <v>9008.6400000000012</v>
      </c>
      <c r="AK401" s="51" t="s">
        <v>348</v>
      </c>
      <c r="AL401" s="50"/>
      <c r="AM401" s="49">
        <f t="shared" si="121"/>
        <v>992</v>
      </c>
      <c r="AN401" s="48">
        <f t="shared" si="179"/>
        <v>1190.4000000000001</v>
      </c>
      <c r="AO401" s="47">
        <f t="shared" si="195"/>
        <v>6200</v>
      </c>
      <c r="AP401" s="46">
        <f t="shared" si="180"/>
        <v>7440</v>
      </c>
      <c r="AZ401" s="71">
        <v>115</v>
      </c>
      <c r="BA401" s="45">
        <v>6200</v>
      </c>
      <c r="BC401" s="464"/>
    </row>
    <row r="402" spans="1:55" ht="15" customHeight="1">
      <c r="A402" s="78" t="s">
        <v>247</v>
      </c>
      <c r="B402" s="77" t="s">
        <v>341</v>
      </c>
      <c r="C402" s="79">
        <v>160</v>
      </c>
      <c r="D402" s="76">
        <v>2000</v>
      </c>
      <c r="E402" s="76">
        <v>1200</v>
      </c>
      <c r="F402" s="75" t="str">
        <f t="shared" si="175"/>
        <v>2000x1200x160</v>
      </c>
      <c r="G402" s="163" t="s">
        <v>347</v>
      </c>
      <c r="H402" s="73" t="s">
        <v>346</v>
      </c>
      <c r="I402" s="72" t="s">
        <v>115</v>
      </c>
      <c r="J402" s="70" t="s">
        <v>5</v>
      </c>
      <c r="K402" s="69" t="s">
        <v>5</v>
      </c>
      <c r="L402" s="69" t="s">
        <v>5</v>
      </c>
      <c r="M402" s="68"/>
      <c r="N402" s="162"/>
      <c r="O402" s="60"/>
      <c r="P402" s="59"/>
      <c r="Q402" s="58"/>
      <c r="R402" s="66" t="s">
        <v>4</v>
      </c>
      <c r="S402" s="65">
        <v>1</v>
      </c>
      <c r="T402" s="64">
        <v>15</v>
      </c>
      <c r="U402" s="60">
        <f>T402*D402*E402/1000000</f>
        <v>36</v>
      </c>
      <c r="V402" s="59">
        <f>U402*C402/1000</f>
        <v>5.76</v>
      </c>
      <c r="W402" s="60">
        <f>AZ402*V402</f>
        <v>662.4</v>
      </c>
      <c r="X402" s="60" t="s">
        <v>280</v>
      </c>
      <c r="Y402" s="63">
        <f>T402/S402*C402+140</f>
        <v>2540</v>
      </c>
      <c r="Z402" s="161" t="s">
        <v>4</v>
      </c>
      <c r="AA402" s="64">
        <v>13</v>
      </c>
      <c r="AB402" s="60">
        <f t="shared" si="176"/>
        <v>468</v>
      </c>
      <c r="AC402" s="59">
        <f t="shared" si="177"/>
        <v>74.88</v>
      </c>
      <c r="AD402" s="58">
        <f t="shared" si="178"/>
        <v>8611.1999999999989</v>
      </c>
      <c r="AE402" s="160" t="s">
        <v>143</v>
      </c>
      <c r="AF402" s="56">
        <v>14</v>
      </c>
      <c r="AG402" s="177" t="s">
        <v>150</v>
      </c>
      <c r="AH402" s="54">
        <f t="shared" si="129"/>
        <v>504</v>
      </c>
      <c r="AI402" s="53">
        <f t="shared" si="130"/>
        <v>80.64</v>
      </c>
      <c r="AJ402" s="52">
        <f t="shared" si="131"/>
        <v>9273.6</v>
      </c>
      <c r="AK402" s="51"/>
      <c r="AL402" s="50" t="s">
        <v>345</v>
      </c>
      <c r="AM402" s="49">
        <f t="shared" si="121"/>
        <v>992</v>
      </c>
      <c r="AN402" s="48">
        <f t="shared" si="179"/>
        <v>1190.4000000000001</v>
      </c>
      <c r="AO402" s="47">
        <f t="shared" si="195"/>
        <v>6200</v>
      </c>
      <c r="AP402" s="46">
        <f t="shared" si="180"/>
        <v>7440</v>
      </c>
      <c r="AZ402" s="71">
        <v>115</v>
      </c>
      <c r="BA402" s="45">
        <v>6200</v>
      </c>
      <c r="BC402" s="464"/>
    </row>
    <row r="403" spans="1:55" ht="15" customHeight="1">
      <c r="A403" s="78" t="s">
        <v>247</v>
      </c>
      <c r="B403" s="77" t="s">
        <v>341</v>
      </c>
      <c r="C403" s="76">
        <v>180</v>
      </c>
      <c r="D403" s="76">
        <v>1000</v>
      </c>
      <c r="E403" s="76">
        <v>600</v>
      </c>
      <c r="F403" s="75" t="str">
        <f t="shared" si="175"/>
        <v>1000x600x180</v>
      </c>
      <c r="G403" s="163" t="s">
        <v>344</v>
      </c>
      <c r="H403" s="73" t="s">
        <v>343</v>
      </c>
      <c r="I403" s="72" t="s">
        <v>2</v>
      </c>
      <c r="J403" s="70" t="s">
        <v>5</v>
      </c>
      <c r="K403" s="69"/>
      <c r="L403" s="69" t="s">
        <v>5</v>
      </c>
      <c r="M403" s="68" t="s">
        <v>5</v>
      </c>
      <c r="N403" s="67">
        <v>2</v>
      </c>
      <c r="O403" s="60">
        <f t="shared" ref="O403:O412" si="203">N403*D403*E403/1000000</f>
        <v>1.2</v>
      </c>
      <c r="P403" s="59">
        <f t="shared" ref="P403:P412" si="204">O403*C403/1000</f>
        <v>0.216</v>
      </c>
      <c r="Q403" s="58">
        <f>P403*AZ403</f>
        <v>24.84</v>
      </c>
      <c r="R403" s="168"/>
      <c r="S403" s="64"/>
      <c r="T403" s="167"/>
      <c r="U403" s="165"/>
      <c r="V403" s="166"/>
      <c r="W403" s="165"/>
      <c r="X403" s="165"/>
      <c r="Y403" s="164"/>
      <c r="Z403" s="62">
        <v>364</v>
      </c>
      <c r="AA403" s="61" t="s">
        <v>4</v>
      </c>
      <c r="AB403" s="60">
        <f t="shared" si="176"/>
        <v>436.8</v>
      </c>
      <c r="AC403" s="59">
        <f t="shared" si="177"/>
        <v>78.623999999999995</v>
      </c>
      <c r="AD403" s="58">
        <f t="shared" si="178"/>
        <v>9041.76</v>
      </c>
      <c r="AE403" s="160" t="s">
        <v>143</v>
      </c>
      <c r="AF403" s="56">
        <v>363</v>
      </c>
      <c r="AG403" s="55" t="s">
        <v>2</v>
      </c>
      <c r="AH403" s="54">
        <f t="shared" si="129"/>
        <v>435.59999999999997</v>
      </c>
      <c r="AI403" s="53">
        <f t="shared" si="130"/>
        <v>78.408000000000001</v>
      </c>
      <c r="AJ403" s="52">
        <f t="shared" si="131"/>
        <v>9016.92</v>
      </c>
      <c r="AK403" s="51" t="s">
        <v>342</v>
      </c>
      <c r="AL403" s="50"/>
      <c r="AM403" s="49">
        <f t="shared" ref="AM403:AM470" si="205">ROUND(AO403*C403/1000,2)</f>
        <v>1116</v>
      </c>
      <c r="AN403" s="48">
        <f t="shared" si="179"/>
        <v>1339.2</v>
      </c>
      <c r="AO403" s="47">
        <f t="shared" si="195"/>
        <v>6200</v>
      </c>
      <c r="AP403" s="46">
        <f t="shared" si="180"/>
        <v>7440</v>
      </c>
      <c r="AZ403" s="71">
        <v>115</v>
      </c>
      <c r="BA403" s="45">
        <v>6200</v>
      </c>
      <c r="BC403" s="464"/>
    </row>
    <row r="404" spans="1:55" ht="15" customHeight="1">
      <c r="A404" s="78" t="s">
        <v>247</v>
      </c>
      <c r="B404" s="77" t="s">
        <v>341</v>
      </c>
      <c r="C404" s="76">
        <v>200</v>
      </c>
      <c r="D404" s="79">
        <v>1000</v>
      </c>
      <c r="E404" s="79">
        <v>600</v>
      </c>
      <c r="F404" s="75" t="str">
        <f t="shared" si="175"/>
        <v>1000x600x200</v>
      </c>
      <c r="G404" s="163" t="s">
        <v>340</v>
      </c>
      <c r="H404" s="73" t="s">
        <v>339</v>
      </c>
      <c r="I404" s="72" t="s">
        <v>2</v>
      </c>
      <c r="J404" s="70" t="s">
        <v>5</v>
      </c>
      <c r="K404" s="69"/>
      <c r="L404" s="69" t="s">
        <v>5</v>
      </c>
      <c r="M404" s="68" t="s">
        <v>5</v>
      </c>
      <c r="N404" s="67">
        <v>2</v>
      </c>
      <c r="O404" s="60">
        <f t="shared" si="203"/>
        <v>1.2</v>
      </c>
      <c r="P404" s="59">
        <f t="shared" si="204"/>
        <v>0.24</v>
      </c>
      <c r="Q404" s="58">
        <f>P404*AZ404</f>
        <v>27.599999999999998</v>
      </c>
      <c r="R404" s="168"/>
      <c r="S404" s="64"/>
      <c r="T404" s="167"/>
      <c r="U404" s="165"/>
      <c r="V404" s="166"/>
      <c r="W404" s="165"/>
      <c r="X404" s="165"/>
      <c r="Y404" s="164"/>
      <c r="Z404" s="62">
        <v>338</v>
      </c>
      <c r="AA404" s="61" t="s">
        <v>4</v>
      </c>
      <c r="AB404" s="60">
        <f t="shared" si="176"/>
        <v>405.59999999999997</v>
      </c>
      <c r="AC404" s="59">
        <f t="shared" si="177"/>
        <v>81.11999999999999</v>
      </c>
      <c r="AD404" s="58">
        <f t="shared" si="178"/>
        <v>9328.7999999999993</v>
      </c>
      <c r="AE404" s="160" t="s">
        <v>143</v>
      </c>
      <c r="AF404" s="56">
        <v>327</v>
      </c>
      <c r="AG404" s="55" t="s">
        <v>2</v>
      </c>
      <c r="AH404" s="54">
        <f t="shared" si="129"/>
        <v>392.4</v>
      </c>
      <c r="AI404" s="53">
        <f t="shared" si="130"/>
        <v>78.48</v>
      </c>
      <c r="AJ404" s="52">
        <f t="shared" si="131"/>
        <v>9025.1999999999989</v>
      </c>
      <c r="AK404" s="51" t="s">
        <v>338</v>
      </c>
      <c r="AL404" s="50"/>
      <c r="AM404" s="49">
        <f t="shared" si="205"/>
        <v>1240</v>
      </c>
      <c r="AN404" s="48">
        <f t="shared" si="179"/>
        <v>1488</v>
      </c>
      <c r="AO404" s="47">
        <f t="shared" si="195"/>
        <v>6200</v>
      </c>
      <c r="AP404" s="46">
        <f t="shared" si="180"/>
        <v>7440</v>
      </c>
      <c r="AZ404" s="71">
        <v>115</v>
      </c>
      <c r="BA404" s="45">
        <v>6200</v>
      </c>
      <c r="BC404" s="464"/>
    </row>
    <row r="405" spans="1:55" ht="15" customHeight="1">
      <c r="A405" s="78" t="s">
        <v>247</v>
      </c>
      <c r="B405" s="75" t="s">
        <v>275</v>
      </c>
      <c r="C405" s="76">
        <v>50</v>
      </c>
      <c r="D405" s="76">
        <v>1000</v>
      </c>
      <c r="E405" s="76">
        <v>600</v>
      </c>
      <c r="F405" s="75" t="str">
        <f t="shared" si="175"/>
        <v>1000x600x50</v>
      </c>
      <c r="G405" s="163" t="s">
        <v>337</v>
      </c>
      <c r="H405" s="73" t="s">
        <v>336</v>
      </c>
      <c r="I405" s="72" t="s">
        <v>2</v>
      </c>
      <c r="J405" s="70" t="s">
        <v>5</v>
      </c>
      <c r="K405" s="69" t="s">
        <v>5</v>
      </c>
      <c r="L405" s="69" t="s">
        <v>5</v>
      </c>
      <c r="M405" s="68" t="s">
        <v>5</v>
      </c>
      <c r="N405" s="67">
        <v>6</v>
      </c>
      <c r="O405" s="60">
        <f t="shared" si="203"/>
        <v>3.6</v>
      </c>
      <c r="P405" s="59">
        <f t="shared" si="204"/>
        <v>0.18</v>
      </c>
      <c r="Q405" s="58">
        <f>P405*AZ405</f>
        <v>18</v>
      </c>
      <c r="R405" s="168"/>
      <c r="S405" s="64"/>
      <c r="T405" s="167"/>
      <c r="U405" s="165"/>
      <c r="V405" s="166"/>
      <c r="W405" s="165"/>
      <c r="X405" s="165"/>
      <c r="Y405" s="164"/>
      <c r="Z405" s="62">
        <v>416</v>
      </c>
      <c r="AA405" s="61" t="s">
        <v>4</v>
      </c>
      <c r="AB405" s="60">
        <f t="shared" si="176"/>
        <v>1497.6000000000001</v>
      </c>
      <c r="AC405" s="59">
        <f t="shared" si="177"/>
        <v>74.88</v>
      </c>
      <c r="AD405" s="58">
        <f t="shared" si="178"/>
        <v>7488</v>
      </c>
      <c r="AE405" s="160" t="s">
        <v>143</v>
      </c>
      <c r="AF405" s="56">
        <v>500</v>
      </c>
      <c r="AG405" s="55" t="s">
        <v>2</v>
      </c>
      <c r="AH405" s="54">
        <f t="shared" si="129"/>
        <v>1800</v>
      </c>
      <c r="AI405" s="53">
        <f t="shared" si="130"/>
        <v>90</v>
      </c>
      <c r="AJ405" s="52">
        <f t="shared" si="131"/>
        <v>9000</v>
      </c>
      <c r="AK405" s="51" t="s">
        <v>335</v>
      </c>
      <c r="AL405" s="50"/>
      <c r="AM405" s="49">
        <f t="shared" si="205"/>
        <v>270</v>
      </c>
      <c r="AN405" s="48">
        <f t="shared" si="179"/>
        <v>324</v>
      </c>
      <c r="AO405" s="47">
        <f t="shared" si="195"/>
        <v>5400</v>
      </c>
      <c r="AP405" s="46">
        <f t="shared" si="180"/>
        <v>6480</v>
      </c>
      <c r="AZ405" s="71">
        <v>100</v>
      </c>
      <c r="BA405" s="45">
        <v>5400</v>
      </c>
      <c r="BC405" s="464"/>
    </row>
    <row r="406" spans="1:55" ht="15" customHeight="1">
      <c r="A406" s="78" t="s">
        <v>247</v>
      </c>
      <c r="B406" s="77" t="s">
        <v>275</v>
      </c>
      <c r="C406" s="79">
        <v>50</v>
      </c>
      <c r="D406" s="79">
        <v>1000</v>
      </c>
      <c r="E406" s="79">
        <v>600</v>
      </c>
      <c r="F406" s="77" t="str">
        <f t="shared" ref="F406:F407" si="206">D406&amp;"x"&amp;E406&amp;"x"&amp;C406</f>
        <v>1000x600x50</v>
      </c>
      <c r="G406" s="480" t="s">
        <v>2139</v>
      </c>
      <c r="H406" s="73" t="s">
        <v>2136</v>
      </c>
      <c r="I406" s="72" t="s">
        <v>117</v>
      </c>
      <c r="J406" s="70"/>
      <c r="K406" s="69" t="s">
        <v>5</v>
      </c>
      <c r="L406" s="69" t="s">
        <v>5</v>
      </c>
      <c r="M406" s="68"/>
      <c r="N406" s="67">
        <v>6</v>
      </c>
      <c r="O406" s="60">
        <f t="shared" si="203"/>
        <v>3.6</v>
      </c>
      <c r="P406" s="59">
        <f t="shared" si="204"/>
        <v>0.18</v>
      </c>
      <c r="Q406" s="58">
        <f t="shared" ref="Q406:Q407" si="207">P406*AZ406</f>
        <v>18</v>
      </c>
      <c r="R406" s="62">
        <v>32</v>
      </c>
      <c r="S406" s="64">
        <v>4</v>
      </c>
      <c r="T406" s="180">
        <f>R406*N406</f>
        <v>192</v>
      </c>
      <c r="U406" s="60">
        <f>O406*R406</f>
        <v>115.2</v>
      </c>
      <c r="V406" s="59">
        <f>P406*R406</f>
        <v>5.76</v>
      </c>
      <c r="W406" s="60">
        <f>AZ406*V406</f>
        <v>576</v>
      </c>
      <c r="X406" s="60" t="s">
        <v>280</v>
      </c>
      <c r="Y406" s="185">
        <f>R406/S406*N406*C406+140</f>
        <v>2540</v>
      </c>
      <c r="Z406" s="161">
        <v>416</v>
      </c>
      <c r="AA406" s="64">
        <v>13</v>
      </c>
      <c r="AB406" s="60">
        <f t="shared" ref="AB406:AB407" si="208">IF($AA406="--",$Z406*O406,$AA406*U406)</f>
        <v>1497.6000000000001</v>
      </c>
      <c r="AC406" s="59">
        <f t="shared" ref="AC406:AC407" si="209">IF($AA406="--",$Z406*P406,$AA406*V406)</f>
        <v>74.88</v>
      </c>
      <c r="AD406" s="58">
        <f t="shared" ref="AD406:AD407" si="210">IF($AA406="--",$Z406*Q406,$AA406*W406)</f>
        <v>7488</v>
      </c>
      <c r="AE406" s="160" t="s">
        <v>143</v>
      </c>
      <c r="AF406" s="56">
        <v>16</v>
      </c>
      <c r="AG406" s="177" t="s">
        <v>150</v>
      </c>
      <c r="AH406" s="54">
        <f t="shared" si="129"/>
        <v>1843.2</v>
      </c>
      <c r="AI406" s="53">
        <f t="shared" si="130"/>
        <v>92.16</v>
      </c>
      <c r="AJ406" s="52">
        <f t="shared" si="131"/>
        <v>9216</v>
      </c>
      <c r="AK406" s="51" t="s">
        <v>335</v>
      </c>
      <c r="AL406" s="50" t="s">
        <v>2138</v>
      </c>
      <c r="AM406" s="49">
        <f t="shared" si="205"/>
        <v>277.5</v>
      </c>
      <c r="AN406" s="48">
        <f t="shared" ref="AN406:AN407" si="211">ROUND(AM406*1.2,2)</f>
        <v>333</v>
      </c>
      <c r="AO406" s="47">
        <f t="shared" si="195"/>
        <v>5550</v>
      </c>
      <c r="AP406" s="46">
        <f t="shared" ref="AP406:AP407" si="212">ROUND(AO406*1.2,2)</f>
        <v>6660</v>
      </c>
      <c r="AZ406" s="71">
        <v>100</v>
      </c>
      <c r="BA406" s="45">
        <v>5550</v>
      </c>
      <c r="BC406" s="464"/>
    </row>
    <row r="407" spans="1:55" ht="15" customHeight="1">
      <c r="A407" s="78" t="s">
        <v>247</v>
      </c>
      <c r="B407" s="77" t="s">
        <v>275</v>
      </c>
      <c r="C407" s="79">
        <v>50</v>
      </c>
      <c r="D407" s="79">
        <v>1000</v>
      </c>
      <c r="E407" s="79">
        <v>600</v>
      </c>
      <c r="F407" s="77" t="str">
        <f t="shared" si="206"/>
        <v>1000x600x50</v>
      </c>
      <c r="G407" s="480" t="s">
        <v>2140</v>
      </c>
      <c r="H407" s="73" t="s">
        <v>2137</v>
      </c>
      <c r="I407" s="72" t="s">
        <v>117</v>
      </c>
      <c r="J407" s="70"/>
      <c r="K407" s="69"/>
      <c r="L407" s="69"/>
      <c r="M407" s="68" t="s">
        <v>5</v>
      </c>
      <c r="N407" s="67">
        <v>6</v>
      </c>
      <c r="O407" s="60">
        <f t="shared" si="203"/>
        <v>3.6</v>
      </c>
      <c r="P407" s="59">
        <f t="shared" si="204"/>
        <v>0.18</v>
      </c>
      <c r="Q407" s="58">
        <f t="shared" si="207"/>
        <v>18</v>
      </c>
      <c r="R407" s="62">
        <v>32</v>
      </c>
      <c r="S407" s="64">
        <v>4</v>
      </c>
      <c r="T407" s="180">
        <f>R407*N407</f>
        <v>192</v>
      </c>
      <c r="U407" s="60">
        <f>O407*R407</f>
        <v>115.2</v>
      </c>
      <c r="V407" s="59">
        <f>P407*R407</f>
        <v>5.76</v>
      </c>
      <c r="W407" s="60">
        <f>AZ407*V407</f>
        <v>576</v>
      </c>
      <c r="X407" s="60" t="s">
        <v>280</v>
      </c>
      <c r="Y407" s="185">
        <f>R407/S407*N407*C407+140</f>
        <v>2540</v>
      </c>
      <c r="Z407" s="161">
        <v>416</v>
      </c>
      <c r="AA407" s="64">
        <v>13</v>
      </c>
      <c r="AB407" s="60">
        <f t="shared" si="208"/>
        <v>1497.6000000000001</v>
      </c>
      <c r="AC407" s="59">
        <f t="shared" si="209"/>
        <v>74.88</v>
      </c>
      <c r="AD407" s="58">
        <f t="shared" si="210"/>
        <v>7488</v>
      </c>
      <c r="AE407" s="160" t="s">
        <v>143</v>
      </c>
      <c r="AF407" s="56">
        <v>16</v>
      </c>
      <c r="AG407" s="177" t="s">
        <v>150</v>
      </c>
      <c r="AH407" s="54">
        <f t="shared" si="129"/>
        <v>1843.2</v>
      </c>
      <c r="AI407" s="53">
        <f t="shared" si="130"/>
        <v>92.16</v>
      </c>
      <c r="AJ407" s="52">
        <f t="shared" si="131"/>
        <v>9216</v>
      </c>
      <c r="AK407" s="51" t="s">
        <v>335</v>
      </c>
      <c r="AL407" s="50" t="s">
        <v>2138</v>
      </c>
      <c r="AM407" s="49">
        <f t="shared" si="205"/>
        <v>277.5</v>
      </c>
      <c r="AN407" s="48">
        <f t="shared" si="211"/>
        <v>333</v>
      </c>
      <c r="AO407" s="47">
        <f t="shared" si="195"/>
        <v>5550</v>
      </c>
      <c r="AP407" s="46">
        <f t="shared" si="212"/>
        <v>6660</v>
      </c>
      <c r="AZ407" s="71">
        <v>100</v>
      </c>
      <c r="BA407" s="45">
        <v>5550</v>
      </c>
      <c r="BC407" s="464"/>
    </row>
    <row r="408" spans="1:55" ht="15" customHeight="1">
      <c r="A408" s="78" t="s">
        <v>247</v>
      </c>
      <c r="B408" s="77" t="s">
        <v>275</v>
      </c>
      <c r="C408" s="79">
        <v>50</v>
      </c>
      <c r="D408" s="76">
        <v>2000</v>
      </c>
      <c r="E408" s="76">
        <v>1200</v>
      </c>
      <c r="F408" s="75" t="str">
        <f t="shared" ref="F408" si="213">D408&amp;"x"&amp;E408&amp;"x"&amp;C408</f>
        <v>2000x1200x50</v>
      </c>
      <c r="G408" s="467" t="s">
        <v>2104</v>
      </c>
      <c r="H408" s="73" t="s">
        <v>2105</v>
      </c>
      <c r="I408" s="72" t="s">
        <v>115</v>
      </c>
      <c r="J408" s="70" t="s">
        <v>5</v>
      </c>
      <c r="K408" s="69" t="s">
        <v>5</v>
      </c>
      <c r="L408" s="69" t="s">
        <v>5</v>
      </c>
      <c r="M408" s="68"/>
      <c r="N408" s="162"/>
      <c r="O408" s="60"/>
      <c r="P408" s="59"/>
      <c r="Q408" s="58"/>
      <c r="R408" s="66" t="s">
        <v>4</v>
      </c>
      <c r="S408" s="65">
        <v>1</v>
      </c>
      <c r="T408" s="64">
        <v>48</v>
      </c>
      <c r="U408" s="60">
        <f>T408*D408*E408/1000000</f>
        <v>115.2</v>
      </c>
      <c r="V408" s="59">
        <f>U408*C408/1000</f>
        <v>5.76</v>
      </c>
      <c r="W408" s="60">
        <f>AZ408*V408</f>
        <v>576</v>
      </c>
      <c r="X408" s="60" t="s">
        <v>280</v>
      </c>
      <c r="Y408" s="63">
        <f>T408/S408*C408+140</f>
        <v>2540</v>
      </c>
      <c r="Z408" s="161" t="s">
        <v>4</v>
      </c>
      <c r="AA408" s="64">
        <v>13</v>
      </c>
      <c r="AB408" s="60">
        <f t="shared" ref="AB408" si="214">IF($AA408="--",$Z408*O408,$AA408*U408)</f>
        <v>1497.6000000000001</v>
      </c>
      <c r="AC408" s="59">
        <f t="shared" ref="AC408" si="215">IF($AA408="--",$Z408*P408,$AA408*V408)</f>
        <v>74.88</v>
      </c>
      <c r="AD408" s="58">
        <f t="shared" ref="AD408" si="216">IF($AA408="--",$Z408*Q408,$AA408*W408)</f>
        <v>7488</v>
      </c>
      <c r="AE408" s="160" t="s">
        <v>143</v>
      </c>
      <c r="AF408" s="56">
        <v>16</v>
      </c>
      <c r="AG408" s="177" t="s">
        <v>150</v>
      </c>
      <c r="AH408" s="54">
        <f t="shared" si="129"/>
        <v>1843.2</v>
      </c>
      <c r="AI408" s="53">
        <f t="shared" si="130"/>
        <v>92.16</v>
      </c>
      <c r="AJ408" s="52">
        <f t="shared" si="131"/>
        <v>9216</v>
      </c>
      <c r="AK408" s="51"/>
      <c r="AL408" s="50" t="s">
        <v>2106</v>
      </c>
      <c r="AM408" s="49">
        <f t="shared" si="205"/>
        <v>270</v>
      </c>
      <c r="AN408" s="48">
        <f t="shared" ref="AN408" si="217">ROUND(AM408*1.2,2)</f>
        <v>324</v>
      </c>
      <c r="AO408" s="47">
        <f t="shared" ref="AO408" si="218">ROUND(BA408*(1-$AP$12),2)</f>
        <v>5400</v>
      </c>
      <c r="AP408" s="46">
        <f t="shared" ref="AP408" si="219">ROUND(AO408*1.2,2)</f>
        <v>6480</v>
      </c>
      <c r="AZ408" s="71">
        <v>100</v>
      </c>
      <c r="BA408" s="45">
        <v>5400</v>
      </c>
      <c r="BC408" s="464"/>
    </row>
    <row r="409" spans="1:55" ht="15" customHeight="1">
      <c r="A409" s="78" t="s">
        <v>247</v>
      </c>
      <c r="B409" s="77" t="s">
        <v>275</v>
      </c>
      <c r="C409" s="76">
        <v>60</v>
      </c>
      <c r="D409" s="76">
        <v>1000</v>
      </c>
      <c r="E409" s="76">
        <v>600</v>
      </c>
      <c r="F409" s="75" t="str">
        <f t="shared" si="175"/>
        <v>1000x600x60</v>
      </c>
      <c r="G409" s="163" t="s">
        <v>334</v>
      </c>
      <c r="H409" s="73" t="s">
        <v>333</v>
      </c>
      <c r="I409" s="72" t="s">
        <v>2</v>
      </c>
      <c r="J409" s="70" t="s">
        <v>5</v>
      </c>
      <c r="K409" s="69" t="s">
        <v>5</v>
      </c>
      <c r="L409" s="69" t="s">
        <v>5</v>
      </c>
      <c r="M409" s="68" t="s">
        <v>5</v>
      </c>
      <c r="N409" s="67">
        <v>6</v>
      </c>
      <c r="O409" s="60">
        <f t="shared" si="203"/>
        <v>3.6</v>
      </c>
      <c r="P409" s="59">
        <f t="shared" si="204"/>
        <v>0.216</v>
      </c>
      <c r="Q409" s="58">
        <f>P409*AZ409</f>
        <v>21.6</v>
      </c>
      <c r="R409" s="168"/>
      <c r="S409" s="64"/>
      <c r="T409" s="167"/>
      <c r="U409" s="165"/>
      <c r="V409" s="166"/>
      <c r="W409" s="165"/>
      <c r="X409" s="165"/>
      <c r="Y409" s="164"/>
      <c r="Z409" s="62">
        <v>364</v>
      </c>
      <c r="AA409" s="61" t="s">
        <v>4</v>
      </c>
      <c r="AB409" s="60">
        <f t="shared" si="176"/>
        <v>1310.4000000000001</v>
      </c>
      <c r="AC409" s="59">
        <f t="shared" si="177"/>
        <v>78.623999999999995</v>
      </c>
      <c r="AD409" s="58">
        <f t="shared" si="178"/>
        <v>7862.4000000000005</v>
      </c>
      <c r="AE409" s="160" t="s">
        <v>143</v>
      </c>
      <c r="AF409" s="56">
        <v>417</v>
      </c>
      <c r="AG409" s="55" t="s">
        <v>2</v>
      </c>
      <c r="AH409" s="54">
        <f t="shared" si="129"/>
        <v>1501.2</v>
      </c>
      <c r="AI409" s="53">
        <f t="shared" si="130"/>
        <v>90.072000000000003</v>
      </c>
      <c r="AJ409" s="52">
        <f t="shared" si="131"/>
        <v>9007.2000000000007</v>
      </c>
      <c r="AK409" s="51" t="s">
        <v>332</v>
      </c>
      <c r="AL409" s="50"/>
      <c r="AM409" s="49">
        <f t="shared" si="205"/>
        <v>324</v>
      </c>
      <c r="AN409" s="48">
        <f t="shared" si="179"/>
        <v>388.8</v>
      </c>
      <c r="AO409" s="47">
        <f t="shared" si="195"/>
        <v>5400</v>
      </c>
      <c r="AP409" s="46">
        <f t="shared" si="180"/>
        <v>6480</v>
      </c>
      <c r="AZ409" s="71">
        <v>100</v>
      </c>
      <c r="BA409" s="45">
        <v>5400</v>
      </c>
      <c r="BC409" s="464"/>
    </row>
    <row r="410" spans="1:55" ht="15" customHeight="1">
      <c r="A410" s="78" t="s">
        <v>247</v>
      </c>
      <c r="B410" s="77" t="s">
        <v>275</v>
      </c>
      <c r="C410" s="76">
        <v>70</v>
      </c>
      <c r="D410" s="79">
        <v>1000</v>
      </c>
      <c r="E410" s="79">
        <v>600</v>
      </c>
      <c r="F410" s="75" t="str">
        <f t="shared" si="175"/>
        <v>1000x600x70</v>
      </c>
      <c r="G410" s="163" t="s">
        <v>331</v>
      </c>
      <c r="H410" s="73" t="s">
        <v>330</v>
      </c>
      <c r="I410" s="72" t="s">
        <v>2</v>
      </c>
      <c r="J410" s="70" t="s">
        <v>5</v>
      </c>
      <c r="K410" s="69" t="s">
        <v>5</v>
      </c>
      <c r="L410" s="69" t="s">
        <v>5</v>
      </c>
      <c r="M410" s="68" t="s">
        <v>5</v>
      </c>
      <c r="N410" s="67">
        <v>4</v>
      </c>
      <c r="O410" s="60">
        <f t="shared" si="203"/>
        <v>2.4</v>
      </c>
      <c r="P410" s="59">
        <f t="shared" si="204"/>
        <v>0.16800000000000001</v>
      </c>
      <c r="Q410" s="58">
        <f>P410*AZ410</f>
        <v>16.8</v>
      </c>
      <c r="R410" s="168"/>
      <c r="S410" s="64"/>
      <c r="T410" s="167"/>
      <c r="U410" s="165"/>
      <c r="V410" s="166"/>
      <c r="W410" s="165"/>
      <c r="X410" s="165"/>
      <c r="Y410" s="164"/>
      <c r="Z410" s="62">
        <v>468</v>
      </c>
      <c r="AA410" s="61" t="s">
        <v>4</v>
      </c>
      <c r="AB410" s="60">
        <f t="shared" si="176"/>
        <v>1123.2</v>
      </c>
      <c r="AC410" s="59">
        <f t="shared" si="177"/>
        <v>78.624000000000009</v>
      </c>
      <c r="AD410" s="58">
        <f t="shared" si="178"/>
        <v>7862.4000000000005</v>
      </c>
      <c r="AE410" s="160" t="s">
        <v>143</v>
      </c>
      <c r="AF410" s="56">
        <v>536</v>
      </c>
      <c r="AG410" s="55" t="s">
        <v>2</v>
      </c>
      <c r="AH410" s="54">
        <f t="shared" si="129"/>
        <v>1286.3999999999999</v>
      </c>
      <c r="AI410" s="53">
        <f t="shared" si="130"/>
        <v>90.048000000000002</v>
      </c>
      <c r="AJ410" s="52">
        <f t="shared" si="131"/>
        <v>9004.8000000000011</v>
      </c>
      <c r="AK410" s="51" t="s">
        <v>329</v>
      </c>
      <c r="AL410" s="50"/>
      <c r="AM410" s="49">
        <f t="shared" si="205"/>
        <v>378</v>
      </c>
      <c r="AN410" s="48">
        <f t="shared" si="179"/>
        <v>453.6</v>
      </c>
      <c r="AO410" s="47">
        <f t="shared" si="195"/>
        <v>5400</v>
      </c>
      <c r="AP410" s="46">
        <f t="shared" si="180"/>
        <v>6480</v>
      </c>
      <c r="AZ410" s="71">
        <v>100</v>
      </c>
      <c r="BA410" s="45">
        <v>5400</v>
      </c>
      <c r="BC410" s="464"/>
    </row>
    <row r="411" spans="1:55" ht="15" customHeight="1">
      <c r="A411" s="78" t="s">
        <v>247</v>
      </c>
      <c r="B411" s="77" t="s">
        <v>275</v>
      </c>
      <c r="C411" s="76">
        <v>80</v>
      </c>
      <c r="D411" s="79">
        <v>1000</v>
      </c>
      <c r="E411" s="79">
        <v>600</v>
      </c>
      <c r="F411" s="75" t="str">
        <f t="shared" si="175"/>
        <v>1000x600x80</v>
      </c>
      <c r="G411" s="163" t="s">
        <v>328</v>
      </c>
      <c r="H411" s="73" t="s">
        <v>327</v>
      </c>
      <c r="I411" s="72" t="s">
        <v>2</v>
      </c>
      <c r="J411" s="70" t="s">
        <v>5</v>
      </c>
      <c r="K411" s="69" t="s">
        <v>5</v>
      </c>
      <c r="L411" s="69" t="s">
        <v>5</v>
      </c>
      <c r="M411" s="68" t="s">
        <v>5</v>
      </c>
      <c r="N411" s="67">
        <v>4</v>
      </c>
      <c r="O411" s="60">
        <f t="shared" si="203"/>
        <v>2.4</v>
      </c>
      <c r="P411" s="59">
        <f t="shared" si="204"/>
        <v>0.192</v>
      </c>
      <c r="Q411" s="58">
        <f>P411*AZ411</f>
        <v>19.2</v>
      </c>
      <c r="R411" s="168"/>
      <c r="S411" s="64"/>
      <c r="T411" s="167"/>
      <c r="U411" s="165"/>
      <c r="V411" s="166"/>
      <c r="W411" s="165"/>
      <c r="X411" s="165"/>
      <c r="Y411" s="164"/>
      <c r="Z411" s="62">
        <v>416</v>
      </c>
      <c r="AA411" s="61" t="s">
        <v>4</v>
      </c>
      <c r="AB411" s="60">
        <f t="shared" si="176"/>
        <v>998.4</v>
      </c>
      <c r="AC411" s="59">
        <f t="shared" si="177"/>
        <v>79.872</v>
      </c>
      <c r="AD411" s="58">
        <f t="shared" si="178"/>
        <v>7987.2</v>
      </c>
      <c r="AE411" s="160" t="s">
        <v>143</v>
      </c>
      <c r="AF411" s="56">
        <v>469</v>
      </c>
      <c r="AG411" s="55" t="s">
        <v>2</v>
      </c>
      <c r="AH411" s="54">
        <f t="shared" si="129"/>
        <v>1125.5999999999999</v>
      </c>
      <c r="AI411" s="53">
        <f t="shared" si="130"/>
        <v>90.048000000000002</v>
      </c>
      <c r="AJ411" s="52">
        <f t="shared" si="131"/>
        <v>9004.7999999999993</v>
      </c>
      <c r="AK411" s="51" t="s">
        <v>326</v>
      </c>
      <c r="AL411" s="50"/>
      <c r="AM411" s="49">
        <f t="shared" si="205"/>
        <v>432</v>
      </c>
      <c r="AN411" s="48">
        <f t="shared" si="179"/>
        <v>518.4</v>
      </c>
      <c r="AO411" s="47">
        <f t="shared" si="195"/>
        <v>5400</v>
      </c>
      <c r="AP411" s="46">
        <f t="shared" si="180"/>
        <v>6480</v>
      </c>
      <c r="AZ411" s="71">
        <v>100</v>
      </c>
      <c r="BA411" s="45">
        <v>5400</v>
      </c>
      <c r="BC411" s="464"/>
    </row>
    <row r="412" spans="1:55" ht="15" customHeight="1">
      <c r="A412" s="78" t="s">
        <v>247</v>
      </c>
      <c r="B412" s="77" t="s">
        <v>275</v>
      </c>
      <c r="C412" s="76">
        <v>100</v>
      </c>
      <c r="D412" s="79">
        <v>1000</v>
      </c>
      <c r="E412" s="79">
        <v>600</v>
      </c>
      <c r="F412" s="75" t="str">
        <f t="shared" si="175"/>
        <v>1000x600x100</v>
      </c>
      <c r="G412" s="163" t="s">
        <v>325</v>
      </c>
      <c r="H412" s="73" t="s">
        <v>324</v>
      </c>
      <c r="I412" s="72" t="s">
        <v>2</v>
      </c>
      <c r="J412" s="70" t="s">
        <v>5</v>
      </c>
      <c r="K412" s="69" t="s">
        <v>5</v>
      </c>
      <c r="L412" s="69" t="s">
        <v>5</v>
      </c>
      <c r="M412" s="68" t="s">
        <v>5</v>
      </c>
      <c r="N412" s="67">
        <v>3</v>
      </c>
      <c r="O412" s="60">
        <f t="shared" si="203"/>
        <v>1.8</v>
      </c>
      <c r="P412" s="59">
        <f t="shared" si="204"/>
        <v>0.18</v>
      </c>
      <c r="Q412" s="58">
        <f>P412*AZ412</f>
        <v>18</v>
      </c>
      <c r="R412" s="168"/>
      <c r="S412" s="64"/>
      <c r="T412" s="167"/>
      <c r="U412" s="165"/>
      <c r="V412" s="166"/>
      <c r="W412" s="165"/>
      <c r="X412" s="165"/>
      <c r="Y412" s="164"/>
      <c r="Z412" s="62">
        <v>416</v>
      </c>
      <c r="AA412" s="61" t="s">
        <v>4</v>
      </c>
      <c r="AB412" s="60">
        <f t="shared" si="176"/>
        <v>748.80000000000007</v>
      </c>
      <c r="AC412" s="59">
        <f t="shared" si="177"/>
        <v>74.88</v>
      </c>
      <c r="AD412" s="58">
        <f t="shared" si="178"/>
        <v>7488</v>
      </c>
      <c r="AE412" s="178" t="s">
        <v>287</v>
      </c>
      <c r="AF412" s="56">
        <v>334</v>
      </c>
      <c r="AG412" s="55" t="s">
        <v>2</v>
      </c>
      <c r="AH412" s="54">
        <f t="shared" si="129"/>
        <v>601.20000000000005</v>
      </c>
      <c r="AI412" s="53">
        <f t="shared" si="130"/>
        <v>60.12</v>
      </c>
      <c r="AJ412" s="52">
        <f t="shared" si="131"/>
        <v>6012</v>
      </c>
      <c r="AK412" s="51" t="s">
        <v>323</v>
      </c>
      <c r="AL412" s="50"/>
      <c r="AM412" s="49">
        <f t="shared" si="205"/>
        <v>534</v>
      </c>
      <c r="AN412" s="48">
        <f t="shared" si="179"/>
        <v>640.79999999999995</v>
      </c>
      <c r="AO412" s="47">
        <f t="shared" si="195"/>
        <v>5340</v>
      </c>
      <c r="AP412" s="46">
        <f t="shared" si="180"/>
        <v>6408</v>
      </c>
      <c r="AZ412" s="71">
        <v>100</v>
      </c>
      <c r="BA412" s="45">
        <v>5340</v>
      </c>
      <c r="BC412" s="464"/>
    </row>
    <row r="413" spans="1:55" ht="15" customHeight="1">
      <c r="A413" s="78" t="s">
        <v>247</v>
      </c>
      <c r="B413" s="77" t="s">
        <v>275</v>
      </c>
      <c r="C413" s="79">
        <v>100</v>
      </c>
      <c r="D413" s="79">
        <v>1000</v>
      </c>
      <c r="E413" s="79">
        <v>600</v>
      </c>
      <c r="F413" s="77" t="str">
        <f t="shared" si="175"/>
        <v>1000x600x100</v>
      </c>
      <c r="G413" s="480" t="s">
        <v>2144</v>
      </c>
      <c r="H413" s="73" t="s">
        <v>2141</v>
      </c>
      <c r="I413" s="72" t="s">
        <v>117</v>
      </c>
      <c r="J413" s="70"/>
      <c r="K413" s="69" t="s">
        <v>5</v>
      </c>
      <c r="L413" s="69" t="s">
        <v>5</v>
      </c>
      <c r="M413" s="68"/>
      <c r="N413" s="67">
        <v>3</v>
      </c>
      <c r="O413" s="60">
        <f t="shared" ref="O413:O414" si="220">N413*D413*E413/1000000</f>
        <v>1.8</v>
      </c>
      <c r="P413" s="59">
        <f t="shared" ref="P413:P414" si="221">O413*C413/1000</f>
        <v>0.18</v>
      </c>
      <c r="Q413" s="58">
        <f t="shared" ref="Q413:Q414" si="222">P413*AZ413</f>
        <v>18</v>
      </c>
      <c r="R413" s="62">
        <v>32</v>
      </c>
      <c r="S413" s="64">
        <v>4</v>
      </c>
      <c r="T413" s="180">
        <f>R413*N413</f>
        <v>96</v>
      </c>
      <c r="U413" s="60">
        <f>O413*R413</f>
        <v>57.6</v>
      </c>
      <c r="V413" s="59">
        <f>P413*R413</f>
        <v>5.76</v>
      </c>
      <c r="W413" s="60">
        <f>AZ413*V413</f>
        <v>576</v>
      </c>
      <c r="X413" s="60" t="s">
        <v>280</v>
      </c>
      <c r="Y413" s="185">
        <f>R413/S413*N413*C413+140</f>
        <v>2540</v>
      </c>
      <c r="Z413" s="161">
        <v>416</v>
      </c>
      <c r="AA413" s="64">
        <v>13</v>
      </c>
      <c r="AB413" s="60">
        <f t="shared" si="176"/>
        <v>748.80000000000007</v>
      </c>
      <c r="AC413" s="59">
        <f t="shared" si="177"/>
        <v>74.88</v>
      </c>
      <c r="AD413" s="58">
        <f t="shared" si="178"/>
        <v>7488</v>
      </c>
      <c r="AE413" s="178" t="s">
        <v>287</v>
      </c>
      <c r="AF413" s="56">
        <v>11</v>
      </c>
      <c r="AG413" s="177" t="s">
        <v>150</v>
      </c>
      <c r="AH413" s="54">
        <f t="shared" ref="AH413:AH414" si="223">IF(AG413="пач.",AF413*O413,AF413*U413)</f>
        <v>633.6</v>
      </c>
      <c r="AI413" s="53">
        <f t="shared" ref="AI413:AI414" si="224">IF(AG413="пач.",AF413*P413,AF413*V413)</f>
        <v>63.36</v>
      </c>
      <c r="AJ413" s="52">
        <f t="shared" ref="AJ413:AJ414" si="225">IF(AG413="пач.",AF413*Q413,AF413*W413)</f>
        <v>6336</v>
      </c>
      <c r="AK413" s="51" t="s">
        <v>323</v>
      </c>
      <c r="AL413" s="50" t="s">
        <v>2143</v>
      </c>
      <c r="AM413" s="49">
        <f t="shared" si="205"/>
        <v>549</v>
      </c>
      <c r="AN413" s="48">
        <f t="shared" si="179"/>
        <v>658.8</v>
      </c>
      <c r="AO413" s="47">
        <f t="shared" ref="AO413:AO414" si="226">ROUND(BA413*(1-$AP$12),2)</f>
        <v>5490</v>
      </c>
      <c r="AP413" s="46">
        <f t="shared" si="180"/>
        <v>6588</v>
      </c>
      <c r="AZ413" s="71">
        <v>100</v>
      </c>
      <c r="BA413" s="45">
        <v>5490</v>
      </c>
      <c r="BC413" s="464"/>
    </row>
    <row r="414" spans="1:55" ht="15" customHeight="1">
      <c r="A414" s="78" t="s">
        <v>247</v>
      </c>
      <c r="B414" s="77" t="s">
        <v>275</v>
      </c>
      <c r="C414" s="79">
        <v>100</v>
      </c>
      <c r="D414" s="79">
        <v>1000</v>
      </c>
      <c r="E414" s="79">
        <v>600</v>
      </c>
      <c r="F414" s="77" t="str">
        <f t="shared" si="175"/>
        <v>1000x600x100</v>
      </c>
      <c r="G414" s="480" t="s">
        <v>2145</v>
      </c>
      <c r="H414" s="73" t="s">
        <v>2142</v>
      </c>
      <c r="I414" s="72" t="s">
        <v>117</v>
      </c>
      <c r="J414" s="70"/>
      <c r="K414" s="69"/>
      <c r="L414" s="69"/>
      <c r="M414" s="68" t="s">
        <v>5</v>
      </c>
      <c r="N414" s="67">
        <v>3</v>
      </c>
      <c r="O414" s="60">
        <f t="shared" si="220"/>
        <v>1.8</v>
      </c>
      <c r="P414" s="59">
        <f t="shared" si="221"/>
        <v>0.18</v>
      </c>
      <c r="Q414" s="58">
        <f t="shared" si="222"/>
        <v>18</v>
      </c>
      <c r="R414" s="62">
        <v>32</v>
      </c>
      <c r="S414" s="64">
        <v>4</v>
      </c>
      <c r="T414" s="180">
        <f>R414*N414</f>
        <v>96</v>
      </c>
      <c r="U414" s="60">
        <f>O414*R414</f>
        <v>57.6</v>
      </c>
      <c r="V414" s="59">
        <f>P414*R414</f>
        <v>5.76</v>
      </c>
      <c r="W414" s="60">
        <f>AZ414*V414</f>
        <v>576</v>
      </c>
      <c r="X414" s="60" t="s">
        <v>280</v>
      </c>
      <c r="Y414" s="185">
        <f>R414/S414*N414*C414+140</f>
        <v>2540</v>
      </c>
      <c r="Z414" s="161">
        <v>416</v>
      </c>
      <c r="AA414" s="64">
        <v>13</v>
      </c>
      <c r="AB414" s="60">
        <f t="shared" si="176"/>
        <v>748.80000000000007</v>
      </c>
      <c r="AC414" s="59">
        <f t="shared" si="177"/>
        <v>74.88</v>
      </c>
      <c r="AD414" s="58">
        <f t="shared" si="178"/>
        <v>7488</v>
      </c>
      <c r="AE414" s="178" t="s">
        <v>287</v>
      </c>
      <c r="AF414" s="56">
        <v>11</v>
      </c>
      <c r="AG414" s="177" t="s">
        <v>150</v>
      </c>
      <c r="AH414" s="54">
        <f t="shared" si="223"/>
        <v>633.6</v>
      </c>
      <c r="AI414" s="53">
        <f t="shared" si="224"/>
        <v>63.36</v>
      </c>
      <c r="AJ414" s="52">
        <f t="shared" si="225"/>
        <v>6336</v>
      </c>
      <c r="AK414" s="51" t="s">
        <v>323</v>
      </c>
      <c r="AL414" s="50" t="s">
        <v>2143</v>
      </c>
      <c r="AM414" s="49">
        <f t="shared" si="205"/>
        <v>549</v>
      </c>
      <c r="AN414" s="48">
        <f t="shared" si="179"/>
        <v>658.8</v>
      </c>
      <c r="AO414" s="47">
        <f t="shared" si="226"/>
        <v>5490</v>
      </c>
      <c r="AP414" s="46">
        <f t="shared" si="180"/>
        <v>6588</v>
      </c>
      <c r="AZ414" s="71">
        <v>100</v>
      </c>
      <c r="BA414" s="45">
        <v>5490</v>
      </c>
      <c r="BC414" s="464"/>
    </row>
    <row r="415" spans="1:55" ht="15" customHeight="1">
      <c r="A415" s="78" t="s">
        <v>247</v>
      </c>
      <c r="B415" s="77" t="s">
        <v>275</v>
      </c>
      <c r="C415" s="79">
        <v>100</v>
      </c>
      <c r="D415" s="76">
        <v>1200</v>
      </c>
      <c r="E415" s="76">
        <v>1000</v>
      </c>
      <c r="F415" s="75" t="str">
        <f t="shared" si="175"/>
        <v>1200x1000x100</v>
      </c>
      <c r="G415" s="163" t="s">
        <v>322</v>
      </c>
      <c r="H415" s="73" t="s">
        <v>321</v>
      </c>
      <c r="I415" s="72" t="s">
        <v>115</v>
      </c>
      <c r="J415" s="70" t="s">
        <v>5</v>
      </c>
      <c r="K415" s="69" t="s">
        <v>5</v>
      </c>
      <c r="L415" s="69" t="s">
        <v>5</v>
      </c>
      <c r="M415" s="68"/>
      <c r="N415" s="162"/>
      <c r="O415" s="60"/>
      <c r="P415" s="59"/>
      <c r="Q415" s="58"/>
      <c r="R415" s="66" t="s">
        <v>4</v>
      </c>
      <c r="S415" s="65">
        <v>2</v>
      </c>
      <c r="T415" s="64">
        <v>48</v>
      </c>
      <c r="U415" s="60">
        <f>T415*D415*E415/1000000</f>
        <v>57.6</v>
      </c>
      <c r="V415" s="59">
        <f>U415*C415/1000</f>
        <v>5.76</v>
      </c>
      <c r="W415" s="60">
        <f>AZ415*V415</f>
        <v>576</v>
      </c>
      <c r="X415" s="60" t="s">
        <v>280</v>
      </c>
      <c r="Y415" s="63">
        <f>T415/S415*C415+140</f>
        <v>2540</v>
      </c>
      <c r="Z415" s="161" t="s">
        <v>4</v>
      </c>
      <c r="AA415" s="64">
        <v>13</v>
      </c>
      <c r="AB415" s="60">
        <f t="shared" si="176"/>
        <v>748.80000000000007</v>
      </c>
      <c r="AC415" s="59">
        <f t="shared" si="177"/>
        <v>74.88</v>
      </c>
      <c r="AD415" s="58">
        <f t="shared" si="178"/>
        <v>7488</v>
      </c>
      <c r="AE415" s="160" t="s">
        <v>143</v>
      </c>
      <c r="AF415" s="56">
        <v>16</v>
      </c>
      <c r="AG415" s="177" t="s">
        <v>150</v>
      </c>
      <c r="AH415" s="54">
        <f t="shared" si="129"/>
        <v>921.6</v>
      </c>
      <c r="AI415" s="53">
        <f t="shared" si="130"/>
        <v>92.16</v>
      </c>
      <c r="AJ415" s="52">
        <f t="shared" si="131"/>
        <v>9216</v>
      </c>
      <c r="AK415" s="51"/>
      <c r="AL415" s="50" t="s">
        <v>320</v>
      </c>
      <c r="AM415" s="49">
        <f t="shared" si="205"/>
        <v>540</v>
      </c>
      <c r="AN415" s="48">
        <f t="shared" si="179"/>
        <v>648</v>
      </c>
      <c r="AO415" s="47">
        <f t="shared" si="195"/>
        <v>5400</v>
      </c>
      <c r="AP415" s="46">
        <f t="shared" si="180"/>
        <v>6480</v>
      </c>
      <c r="AZ415" s="71">
        <v>100</v>
      </c>
      <c r="BA415" s="45">
        <v>5400</v>
      </c>
      <c r="BC415" s="464"/>
    </row>
    <row r="416" spans="1:55" ht="15" customHeight="1">
      <c r="A416" s="78" t="s">
        <v>247</v>
      </c>
      <c r="B416" s="77" t="s">
        <v>275</v>
      </c>
      <c r="C416" s="79">
        <v>100</v>
      </c>
      <c r="D416" s="76">
        <v>2000</v>
      </c>
      <c r="E416" s="76">
        <v>1200</v>
      </c>
      <c r="F416" s="75" t="str">
        <f t="shared" si="175"/>
        <v>2000x1200x100</v>
      </c>
      <c r="G416" s="163" t="s">
        <v>319</v>
      </c>
      <c r="H416" s="73" t="s">
        <v>318</v>
      </c>
      <c r="I416" s="72" t="s">
        <v>115</v>
      </c>
      <c r="J416" s="70" t="s">
        <v>5</v>
      </c>
      <c r="K416" s="69" t="s">
        <v>5</v>
      </c>
      <c r="L416" s="69" t="s">
        <v>5</v>
      </c>
      <c r="M416" s="68"/>
      <c r="N416" s="162"/>
      <c r="O416" s="60"/>
      <c r="P416" s="59"/>
      <c r="Q416" s="58"/>
      <c r="R416" s="66" t="s">
        <v>4</v>
      </c>
      <c r="S416" s="65">
        <v>1</v>
      </c>
      <c r="T416" s="64">
        <v>24</v>
      </c>
      <c r="U416" s="60">
        <f>T416*D416*E416/1000000</f>
        <v>57.6</v>
      </c>
      <c r="V416" s="59">
        <f>U416*C416/1000</f>
        <v>5.76</v>
      </c>
      <c r="W416" s="60">
        <f>AZ416*V416</f>
        <v>576</v>
      </c>
      <c r="X416" s="60" t="s">
        <v>280</v>
      </c>
      <c r="Y416" s="63">
        <f>T416/S416*C416+140</f>
        <v>2540</v>
      </c>
      <c r="Z416" s="161" t="s">
        <v>4</v>
      </c>
      <c r="AA416" s="64">
        <v>13</v>
      </c>
      <c r="AB416" s="60">
        <f t="shared" si="176"/>
        <v>748.80000000000007</v>
      </c>
      <c r="AC416" s="59">
        <f t="shared" si="177"/>
        <v>74.88</v>
      </c>
      <c r="AD416" s="58">
        <f t="shared" si="178"/>
        <v>7488</v>
      </c>
      <c r="AE416" s="160" t="s">
        <v>143</v>
      </c>
      <c r="AF416" s="56">
        <v>16</v>
      </c>
      <c r="AG416" s="177" t="s">
        <v>150</v>
      </c>
      <c r="AH416" s="54">
        <f t="shared" si="129"/>
        <v>921.6</v>
      </c>
      <c r="AI416" s="53">
        <f t="shared" si="130"/>
        <v>92.16</v>
      </c>
      <c r="AJ416" s="52">
        <f t="shared" si="131"/>
        <v>9216</v>
      </c>
      <c r="AK416" s="51"/>
      <c r="AL416" s="50" t="s">
        <v>317</v>
      </c>
      <c r="AM416" s="49">
        <f t="shared" si="205"/>
        <v>540</v>
      </c>
      <c r="AN416" s="48">
        <f t="shared" si="179"/>
        <v>648</v>
      </c>
      <c r="AO416" s="47">
        <f t="shared" si="195"/>
        <v>5400</v>
      </c>
      <c r="AP416" s="46">
        <f t="shared" si="180"/>
        <v>6480</v>
      </c>
      <c r="AZ416" s="71">
        <v>100</v>
      </c>
      <c r="BA416" s="45">
        <v>5400</v>
      </c>
      <c r="BC416" s="464"/>
    </row>
    <row r="417" spans="1:55" ht="15" customHeight="1">
      <c r="A417" s="78" t="s">
        <v>247</v>
      </c>
      <c r="B417" s="77" t="s">
        <v>275</v>
      </c>
      <c r="C417" s="76">
        <v>110</v>
      </c>
      <c r="D417" s="76">
        <v>1000</v>
      </c>
      <c r="E417" s="76">
        <v>600</v>
      </c>
      <c r="F417" s="75" t="str">
        <f t="shared" si="175"/>
        <v>1000x600x110</v>
      </c>
      <c r="G417" s="163" t="s">
        <v>316</v>
      </c>
      <c r="H417" s="73" t="s">
        <v>315</v>
      </c>
      <c r="I417" s="72" t="s">
        <v>2</v>
      </c>
      <c r="J417" s="70" t="s">
        <v>5</v>
      </c>
      <c r="K417" s="69" t="s">
        <v>5</v>
      </c>
      <c r="L417" s="69" t="s">
        <v>5</v>
      </c>
      <c r="M417" s="68" t="s">
        <v>5</v>
      </c>
      <c r="N417" s="67">
        <v>3</v>
      </c>
      <c r="O417" s="60">
        <f>N417*D417*E417/1000000</f>
        <v>1.8</v>
      </c>
      <c r="P417" s="59">
        <f>O417*C417/1000</f>
        <v>0.19800000000000001</v>
      </c>
      <c r="Q417" s="58">
        <f>P417*AZ417</f>
        <v>19.8</v>
      </c>
      <c r="R417" s="168"/>
      <c r="S417" s="64"/>
      <c r="T417" s="167"/>
      <c r="U417" s="165"/>
      <c r="V417" s="166"/>
      <c r="W417" s="165"/>
      <c r="X417" s="165"/>
      <c r="Y417" s="164"/>
      <c r="Z417" s="62">
        <v>416</v>
      </c>
      <c r="AA417" s="61" t="s">
        <v>4</v>
      </c>
      <c r="AB417" s="60">
        <f t="shared" si="176"/>
        <v>748.80000000000007</v>
      </c>
      <c r="AC417" s="59">
        <f t="shared" si="177"/>
        <v>82.368000000000009</v>
      </c>
      <c r="AD417" s="58">
        <f t="shared" si="178"/>
        <v>8236.8000000000011</v>
      </c>
      <c r="AE417" s="160" t="s">
        <v>143</v>
      </c>
      <c r="AF417" s="56">
        <v>455</v>
      </c>
      <c r="AG417" s="55" t="s">
        <v>2</v>
      </c>
      <c r="AH417" s="54">
        <f t="shared" si="129"/>
        <v>819</v>
      </c>
      <c r="AI417" s="53">
        <f t="shared" si="130"/>
        <v>90.09</v>
      </c>
      <c r="AJ417" s="52">
        <f t="shared" si="131"/>
        <v>9009</v>
      </c>
      <c r="AK417" s="51" t="s">
        <v>314</v>
      </c>
      <c r="AL417" s="50"/>
      <c r="AM417" s="49">
        <f t="shared" si="205"/>
        <v>594</v>
      </c>
      <c r="AN417" s="48">
        <f t="shared" si="179"/>
        <v>712.8</v>
      </c>
      <c r="AO417" s="47">
        <f t="shared" si="195"/>
        <v>5400</v>
      </c>
      <c r="AP417" s="46">
        <f t="shared" si="180"/>
        <v>6480</v>
      </c>
      <c r="AZ417" s="71">
        <v>100</v>
      </c>
      <c r="BA417" s="45">
        <v>5400</v>
      </c>
      <c r="BC417" s="464"/>
    </row>
    <row r="418" spans="1:55" ht="15" customHeight="1">
      <c r="A418" s="78" t="s">
        <v>247</v>
      </c>
      <c r="B418" s="77" t="s">
        <v>275</v>
      </c>
      <c r="C418" s="79">
        <v>110</v>
      </c>
      <c r="D418" s="79">
        <v>1000</v>
      </c>
      <c r="E418" s="79">
        <v>600</v>
      </c>
      <c r="F418" s="77" t="str">
        <f t="shared" ref="F418:F419" si="227">D418&amp;"x"&amp;E418&amp;"x"&amp;C418</f>
        <v>1000x600x110</v>
      </c>
      <c r="G418" s="480" t="s">
        <v>2150</v>
      </c>
      <c r="H418" s="73" t="s">
        <v>2147</v>
      </c>
      <c r="I418" s="72" t="s">
        <v>117</v>
      </c>
      <c r="J418" s="70"/>
      <c r="K418" s="69" t="s">
        <v>5</v>
      </c>
      <c r="L418" s="69" t="s">
        <v>5</v>
      </c>
      <c r="M418" s="68"/>
      <c r="N418" s="67">
        <v>3</v>
      </c>
      <c r="O418" s="60">
        <f t="shared" ref="O418:O419" si="228">N418*D418*E418/1000000</f>
        <v>1.8</v>
      </c>
      <c r="P418" s="59">
        <f t="shared" ref="P418:P419" si="229">O418*C418/1000</f>
        <v>0.19800000000000001</v>
      </c>
      <c r="Q418" s="58">
        <f t="shared" ref="Q418:Q419" si="230">P418*AZ418</f>
        <v>19.8</v>
      </c>
      <c r="R418" s="62">
        <v>28</v>
      </c>
      <c r="S418" s="64">
        <v>4</v>
      </c>
      <c r="T418" s="180">
        <f>R418*N418</f>
        <v>84</v>
      </c>
      <c r="U418" s="60">
        <f>O418*R418</f>
        <v>50.4</v>
      </c>
      <c r="V418" s="59">
        <f>P418*R418</f>
        <v>5.5440000000000005</v>
      </c>
      <c r="W418" s="60">
        <f>AZ418*V418</f>
        <v>554.40000000000009</v>
      </c>
      <c r="X418" s="60" t="s">
        <v>280</v>
      </c>
      <c r="Y418" s="185">
        <f>R418/S418*N418*C418+140</f>
        <v>2450</v>
      </c>
      <c r="Z418" s="161">
        <v>364</v>
      </c>
      <c r="AA418" s="64">
        <v>13</v>
      </c>
      <c r="AB418" s="60">
        <f t="shared" ref="AB418:AB419" si="231">IF($AA418="--",$Z418*O418,$AA418*U418)</f>
        <v>655.19999999999993</v>
      </c>
      <c r="AC418" s="59">
        <f t="shared" ref="AC418:AC419" si="232">IF($AA418="--",$Z418*P418,$AA418*V418)</f>
        <v>72.072000000000003</v>
      </c>
      <c r="AD418" s="58">
        <f t="shared" ref="AD418:AD419" si="233">IF($AA418="--",$Z418*Q418,$AA418*W418)</f>
        <v>7207.2000000000007</v>
      </c>
      <c r="AE418" s="160" t="s">
        <v>143</v>
      </c>
      <c r="AF418" s="56">
        <v>17</v>
      </c>
      <c r="AG418" s="177" t="s">
        <v>150</v>
      </c>
      <c r="AH418" s="54">
        <f t="shared" si="129"/>
        <v>856.8</v>
      </c>
      <c r="AI418" s="53">
        <f t="shared" si="130"/>
        <v>94.248000000000005</v>
      </c>
      <c r="AJ418" s="52">
        <f t="shared" si="131"/>
        <v>9424.8000000000011</v>
      </c>
      <c r="AK418" s="51" t="s">
        <v>314</v>
      </c>
      <c r="AL418" s="50" t="s">
        <v>2149</v>
      </c>
      <c r="AM418" s="49">
        <f t="shared" si="205"/>
        <v>610.5</v>
      </c>
      <c r="AN418" s="48">
        <f t="shared" ref="AN418:AN419" si="234">ROUND(AM418*1.2,2)</f>
        <v>732.6</v>
      </c>
      <c r="AO418" s="47">
        <f t="shared" si="195"/>
        <v>5550</v>
      </c>
      <c r="AP418" s="46">
        <f t="shared" ref="AP418:AP419" si="235">ROUND(AO418*1.2,2)</f>
        <v>6660</v>
      </c>
      <c r="AZ418" s="71">
        <v>100</v>
      </c>
      <c r="BA418" s="45">
        <v>5550</v>
      </c>
      <c r="BC418" s="464"/>
    </row>
    <row r="419" spans="1:55" ht="15" customHeight="1">
      <c r="A419" s="78" t="s">
        <v>247</v>
      </c>
      <c r="B419" s="77" t="s">
        <v>275</v>
      </c>
      <c r="C419" s="79">
        <v>110</v>
      </c>
      <c r="D419" s="79">
        <v>1000</v>
      </c>
      <c r="E419" s="79">
        <v>600</v>
      </c>
      <c r="F419" s="77" t="str">
        <f t="shared" si="227"/>
        <v>1000x600x110</v>
      </c>
      <c r="G419" s="480" t="s">
        <v>2146</v>
      </c>
      <c r="H419" s="73" t="s">
        <v>2148</v>
      </c>
      <c r="I419" s="72" t="s">
        <v>117</v>
      </c>
      <c r="J419" s="70"/>
      <c r="K419" s="69"/>
      <c r="L419" s="69"/>
      <c r="M419" s="68" t="s">
        <v>5</v>
      </c>
      <c r="N419" s="67">
        <v>3</v>
      </c>
      <c r="O419" s="60">
        <f t="shared" si="228"/>
        <v>1.8</v>
      </c>
      <c r="P419" s="59">
        <f t="shared" si="229"/>
        <v>0.19800000000000001</v>
      </c>
      <c r="Q419" s="58">
        <f t="shared" si="230"/>
        <v>19.8</v>
      </c>
      <c r="R419" s="62">
        <v>28</v>
      </c>
      <c r="S419" s="64">
        <v>4</v>
      </c>
      <c r="T419" s="180">
        <f>R419*N419</f>
        <v>84</v>
      </c>
      <c r="U419" s="60">
        <f>O419*R419</f>
        <v>50.4</v>
      </c>
      <c r="V419" s="59">
        <f>P419*R419</f>
        <v>5.5440000000000005</v>
      </c>
      <c r="W419" s="60">
        <f>AZ419*V419</f>
        <v>554.40000000000009</v>
      </c>
      <c r="X419" s="60" t="s">
        <v>280</v>
      </c>
      <c r="Y419" s="185">
        <f>R419/S419*N419*C419+140</f>
        <v>2450</v>
      </c>
      <c r="Z419" s="161">
        <v>364</v>
      </c>
      <c r="AA419" s="64">
        <v>13</v>
      </c>
      <c r="AB419" s="60">
        <f t="shared" si="231"/>
        <v>655.19999999999993</v>
      </c>
      <c r="AC419" s="59">
        <f t="shared" si="232"/>
        <v>72.072000000000003</v>
      </c>
      <c r="AD419" s="58">
        <f t="shared" si="233"/>
        <v>7207.2000000000007</v>
      </c>
      <c r="AE419" s="160" t="s">
        <v>143</v>
      </c>
      <c r="AF419" s="56">
        <v>17</v>
      </c>
      <c r="AG419" s="177" t="s">
        <v>150</v>
      </c>
      <c r="AH419" s="54">
        <f t="shared" si="129"/>
        <v>856.8</v>
      </c>
      <c r="AI419" s="53">
        <f t="shared" si="130"/>
        <v>94.248000000000005</v>
      </c>
      <c r="AJ419" s="52">
        <f t="shared" si="131"/>
        <v>9424.8000000000011</v>
      </c>
      <c r="AK419" s="51" t="s">
        <v>314</v>
      </c>
      <c r="AL419" s="50" t="s">
        <v>2149</v>
      </c>
      <c r="AM419" s="49">
        <f t="shared" si="205"/>
        <v>610.5</v>
      </c>
      <c r="AN419" s="48">
        <f t="shared" si="234"/>
        <v>732.6</v>
      </c>
      <c r="AO419" s="47">
        <f t="shared" si="195"/>
        <v>5550</v>
      </c>
      <c r="AP419" s="46">
        <f t="shared" si="235"/>
        <v>6660</v>
      </c>
      <c r="AZ419" s="71">
        <v>100</v>
      </c>
      <c r="BA419" s="45">
        <v>5550</v>
      </c>
      <c r="BC419" s="464"/>
    </row>
    <row r="420" spans="1:55" ht="15" customHeight="1">
      <c r="A420" s="78" t="s">
        <v>247</v>
      </c>
      <c r="B420" s="77" t="s">
        <v>275</v>
      </c>
      <c r="C420" s="79">
        <v>110</v>
      </c>
      <c r="D420" s="76">
        <v>1200</v>
      </c>
      <c r="E420" s="76">
        <v>1000</v>
      </c>
      <c r="F420" s="75" t="str">
        <f t="shared" si="175"/>
        <v>1200x1000x110</v>
      </c>
      <c r="G420" s="163" t="s">
        <v>313</v>
      </c>
      <c r="H420" s="73" t="s">
        <v>312</v>
      </c>
      <c r="I420" s="72" t="s">
        <v>115</v>
      </c>
      <c r="J420" s="70" t="s">
        <v>5</v>
      </c>
      <c r="K420" s="69" t="s">
        <v>5</v>
      </c>
      <c r="L420" s="69" t="s">
        <v>5</v>
      </c>
      <c r="M420" s="68"/>
      <c r="N420" s="162"/>
      <c r="O420" s="60"/>
      <c r="P420" s="59"/>
      <c r="Q420" s="58"/>
      <c r="R420" s="66" t="s">
        <v>4</v>
      </c>
      <c r="S420" s="65">
        <v>2</v>
      </c>
      <c r="T420" s="64">
        <v>42</v>
      </c>
      <c r="U420" s="60">
        <f>T420*D420*E420/1000000</f>
        <v>50.4</v>
      </c>
      <c r="V420" s="59">
        <f>U420*C420/1000</f>
        <v>5.5439999999999996</v>
      </c>
      <c r="W420" s="60">
        <f>AZ420*V420</f>
        <v>554.4</v>
      </c>
      <c r="X420" s="60" t="s">
        <v>280</v>
      </c>
      <c r="Y420" s="63">
        <f>T420/S420*C420+140</f>
        <v>2450</v>
      </c>
      <c r="Z420" s="161" t="s">
        <v>4</v>
      </c>
      <c r="AA420" s="64">
        <v>13</v>
      </c>
      <c r="AB420" s="60">
        <f t="shared" si="176"/>
        <v>655.19999999999993</v>
      </c>
      <c r="AC420" s="59">
        <f t="shared" si="177"/>
        <v>72.071999999999989</v>
      </c>
      <c r="AD420" s="58">
        <f t="shared" si="178"/>
        <v>7207.2</v>
      </c>
      <c r="AE420" s="160" t="s">
        <v>143</v>
      </c>
      <c r="AF420" s="56">
        <v>17</v>
      </c>
      <c r="AG420" s="177" t="s">
        <v>150</v>
      </c>
      <c r="AH420" s="54">
        <f t="shared" si="129"/>
        <v>856.8</v>
      </c>
      <c r="AI420" s="53">
        <f t="shared" si="130"/>
        <v>94.24799999999999</v>
      </c>
      <c r="AJ420" s="52">
        <f t="shared" si="131"/>
        <v>9424.7999999999993</v>
      </c>
      <c r="AK420" s="51"/>
      <c r="AL420" s="50" t="s">
        <v>311</v>
      </c>
      <c r="AM420" s="49">
        <f t="shared" si="205"/>
        <v>594</v>
      </c>
      <c r="AN420" s="48">
        <f t="shared" si="179"/>
        <v>712.8</v>
      </c>
      <c r="AO420" s="47">
        <f t="shared" si="195"/>
        <v>5400</v>
      </c>
      <c r="AP420" s="46">
        <f t="shared" si="180"/>
        <v>6480</v>
      </c>
      <c r="AZ420" s="71">
        <v>100</v>
      </c>
      <c r="BA420" s="45">
        <v>5400</v>
      </c>
      <c r="BC420" s="464"/>
    </row>
    <row r="421" spans="1:55" ht="15" customHeight="1">
      <c r="A421" s="78" t="s">
        <v>247</v>
      </c>
      <c r="B421" s="77" t="s">
        <v>275</v>
      </c>
      <c r="C421" s="79">
        <v>110</v>
      </c>
      <c r="D421" s="76">
        <v>2000</v>
      </c>
      <c r="E421" s="76">
        <v>1200</v>
      </c>
      <c r="F421" s="75" t="str">
        <f t="shared" si="175"/>
        <v>2000x1200x110</v>
      </c>
      <c r="G421" s="74" t="s">
        <v>310</v>
      </c>
      <c r="H421" s="73" t="s">
        <v>309</v>
      </c>
      <c r="I421" s="72" t="s">
        <v>115</v>
      </c>
      <c r="J421" s="70" t="s">
        <v>5</v>
      </c>
      <c r="K421" s="69" t="s">
        <v>5</v>
      </c>
      <c r="L421" s="69" t="s">
        <v>5</v>
      </c>
      <c r="M421" s="68"/>
      <c r="N421" s="162"/>
      <c r="O421" s="60"/>
      <c r="P421" s="59"/>
      <c r="Q421" s="58"/>
      <c r="R421" s="66" t="s">
        <v>4</v>
      </c>
      <c r="S421" s="65">
        <v>1</v>
      </c>
      <c r="T421" s="64">
        <v>21</v>
      </c>
      <c r="U421" s="60">
        <f>T421*D421*E421/1000000</f>
        <v>50.4</v>
      </c>
      <c r="V421" s="59">
        <f>U421*C421/1000</f>
        <v>5.5439999999999996</v>
      </c>
      <c r="W421" s="60">
        <f>AZ421*V421</f>
        <v>554.4</v>
      </c>
      <c r="X421" s="60" t="s">
        <v>280</v>
      </c>
      <c r="Y421" s="63">
        <f>T421/S421*C421+140</f>
        <v>2450</v>
      </c>
      <c r="Z421" s="161" t="s">
        <v>4</v>
      </c>
      <c r="AA421" s="64">
        <v>13</v>
      </c>
      <c r="AB421" s="60">
        <f t="shared" si="176"/>
        <v>655.19999999999993</v>
      </c>
      <c r="AC421" s="59">
        <f t="shared" si="177"/>
        <v>72.071999999999989</v>
      </c>
      <c r="AD421" s="58">
        <f t="shared" si="178"/>
        <v>7207.2</v>
      </c>
      <c r="AE421" s="160" t="s">
        <v>143</v>
      </c>
      <c r="AF421" s="56">
        <v>17</v>
      </c>
      <c r="AG421" s="177" t="s">
        <v>150</v>
      </c>
      <c r="AH421" s="54">
        <f t="shared" si="129"/>
        <v>856.8</v>
      </c>
      <c r="AI421" s="53">
        <f t="shared" si="130"/>
        <v>94.24799999999999</v>
      </c>
      <c r="AJ421" s="52">
        <f t="shared" si="131"/>
        <v>9424.7999999999993</v>
      </c>
      <c r="AK421" s="51"/>
      <c r="AL421" s="50" t="s">
        <v>308</v>
      </c>
      <c r="AM421" s="49">
        <f t="shared" si="205"/>
        <v>594</v>
      </c>
      <c r="AN421" s="48">
        <f t="shared" si="179"/>
        <v>712.8</v>
      </c>
      <c r="AO421" s="47">
        <f t="shared" si="195"/>
        <v>5400</v>
      </c>
      <c r="AP421" s="46">
        <f t="shared" si="180"/>
        <v>6480</v>
      </c>
      <c r="AZ421" s="71">
        <v>100</v>
      </c>
      <c r="BA421" s="45">
        <v>5400</v>
      </c>
      <c r="BC421" s="464"/>
    </row>
    <row r="422" spans="1:55" ht="15" customHeight="1">
      <c r="A422" s="78" t="s">
        <v>247</v>
      </c>
      <c r="B422" s="77" t="s">
        <v>275</v>
      </c>
      <c r="C422" s="76">
        <v>120</v>
      </c>
      <c r="D422" s="76">
        <v>1000</v>
      </c>
      <c r="E422" s="76">
        <v>600</v>
      </c>
      <c r="F422" s="75" t="str">
        <f t="shared" si="175"/>
        <v>1000x600x120</v>
      </c>
      <c r="G422" s="163" t="s">
        <v>307</v>
      </c>
      <c r="H422" s="73" t="s">
        <v>306</v>
      </c>
      <c r="I422" s="72" t="s">
        <v>2</v>
      </c>
      <c r="J422" s="70" t="s">
        <v>5</v>
      </c>
      <c r="K422" s="69" t="s">
        <v>5</v>
      </c>
      <c r="L422" s="69" t="s">
        <v>5</v>
      </c>
      <c r="M422" s="68" t="s">
        <v>5</v>
      </c>
      <c r="N422" s="67">
        <v>3</v>
      </c>
      <c r="O422" s="60">
        <f>N422*D422*E422/1000000</f>
        <v>1.8</v>
      </c>
      <c r="P422" s="59">
        <f>O422*C422/1000</f>
        <v>0.216</v>
      </c>
      <c r="Q422" s="58">
        <f>P422*AZ422</f>
        <v>21.6</v>
      </c>
      <c r="R422" s="168"/>
      <c r="S422" s="64"/>
      <c r="T422" s="167"/>
      <c r="U422" s="165"/>
      <c r="V422" s="166"/>
      <c r="W422" s="165"/>
      <c r="X422" s="165"/>
      <c r="Y422" s="164"/>
      <c r="Z422" s="62">
        <v>364</v>
      </c>
      <c r="AA422" s="61" t="s">
        <v>4</v>
      </c>
      <c r="AB422" s="60">
        <f t="shared" si="176"/>
        <v>655.20000000000005</v>
      </c>
      <c r="AC422" s="59">
        <f t="shared" si="177"/>
        <v>78.623999999999995</v>
      </c>
      <c r="AD422" s="58">
        <f t="shared" si="178"/>
        <v>7862.4000000000005</v>
      </c>
      <c r="AE422" s="160" t="s">
        <v>143</v>
      </c>
      <c r="AF422" s="56">
        <v>417</v>
      </c>
      <c r="AG422" s="55" t="s">
        <v>2</v>
      </c>
      <c r="AH422" s="54">
        <f t="shared" si="129"/>
        <v>750.6</v>
      </c>
      <c r="AI422" s="53">
        <f t="shared" si="130"/>
        <v>90.072000000000003</v>
      </c>
      <c r="AJ422" s="52">
        <f t="shared" si="131"/>
        <v>9007.2000000000007</v>
      </c>
      <c r="AK422" s="51" t="s">
        <v>305</v>
      </c>
      <c r="AL422" s="50"/>
      <c r="AM422" s="49">
        <f t="shared" si="205"/>
        <v>648</v>
      </c>
      <c r="AN422" s="48">
        <f t="shared" si="179"/>
        <v>777.6</v>
      </c>
      <c r="AO422" s="47">
        <f t="shared" si="195"/>
        <v>5400</v>
      </c>
      <c r="AP422" s="46">
        <f t="shared" si="180"/>
        <v>6480</v>
      </c>
      <c r="AZ422" s="71">
        <v>100</v>
      </c>
      <c r="BA422" s="45">
        <v>5400</v>
      </c>
      <c r="BC422" s="464"/>
    </row>
    <row r="423" spans="1:55" ht="15" customHeight="1">
      <c r="A423" s="78" t="s">
        <v>247</v>
      </c>
      <c r="B423" s="77" t="s">
        <v>275</v>
      </c>
      <c r="C423" s="79">
        <v>120</v>
      </c>
      <c r="D423" s="76">
        <v>1200</v>
      </c>
      <c r="E423" s="76">
        <v>1000</v>
      </c>
      <c r="F423" s="75" t="str">
        <f t="shared" si="175"/>
        <v>1200x1000x120</v>
      </c>
      <c r="G423" s="163" t="s">
        <v>304</v>
      </c>
      <c r="H423" s="73" t="s">
        <v>303</v>
      </c>
      <c r="I423" s="72" t="s">
        <v>115</v>
      </c>
      <c r="J423" s="70" t="s">
        <v>5</v>
      </c>
      <c r="K423" s="69" t="s">
        <v>5</v>
      </c>
      <c r="L423" s="69" t="s">
        <v>5</v>
      </c>
      <c r="M423" s="68"/>
      <c r="N423" s="162"/>
      <c r="O423" s="60"/>
      <c r="P423" s="59"/>
      <c r="Q423" s="58"/>
      <c r="R423" s="66" t="s">
        <v>4</v>
      </c>
      <c r="S423" s="65">
        <v>2</v>
      </c>
      <c r="T423" s="64">
        <v>40</v>
      </c>
      <c r="U423" s="60">
        <f>T423*D423*E423/1000000</f>
        <v>48</v>
      </c>
      <c r="V423" s="59">
        <f>U423*C423/1000</f>
        <v>5.76</v>
      </c>
      <c r="W423" s="60">
        <f>AZ423*V423</f>
        <v>576</v>
      </c>
      <c r="X423" s="60" t="s">
        <v>280</v>
      </c>
      <c r="Y423" s="63">
        <f>T423/S423*C423+140</f>
        <v>2540</v>
      </c>
      <c r="Z423" s="161" t="s">
        <v>4</v>
      </c>
      <c r="AA423" s="64">
        <v>13</v>
      </c>
      <c r="AB423" s="60">
        <f t="shared" si="176"/>
        <v>624</v>
      </c>
      <c r="AC423" s="59">
        <f t="shared" si="177"/>
        <v>74.88</v>
      </c>
      <c r="AD423" s="58">
        <f t="shared" si="178"/>
        <v>7488</v>
      </c>
      <c r="AE423" s="160" t="s">
        <v>143</v>
      </c>
      <c r="AF423" s="56">
        <v>16</v>
      </c>
      <c r="AG423" s="177" t="s">
        <v>150</v>
      </c>
      <c r="AH423" s="54">
        <f t="shared" si="129"/>
        <v>768</v>
      </c>
      <c r="AI423" s="53">
        <f t="shared" si="130"/>
        <v>92.16</v>
      </c>
      <c r="AJ423" s="52">
        <f t="shared" si="131"/>
        <v>9216</v>
      </c>
      <c r="AK423" s="51"/>
      <c r="AL423" s="50" t="s">
        <v>302</v>
      </c>
      <c r="AM423" s="49">
        <f t="shared" si="205"/>
        <v>648</v>
      </c>
      <c r="AN423" s="48">
        <f t="shared" si="179"/>
        <v>777.6</v>
      </c>
      <c r="AO423" s="47">
        <f t="shared" si="195"/>
        <v>5400</v>
      </c>
      <c r="AP423" s="46">
        <f t="shared" si="180"/>
        <v>6480</v>
      </c>
      <c r="AZ423" s="71">
        <v>100</v>
      </c>
      <c r="BA423" s="45">
        <v>5400</v>
      </c>
      <c r="BC423" s="464"/>
    </row>
    <row r="424" spans="1:55" ht="15" customHeight="1">
      <c r="A424" s="78" t="s">
        <v>247</v>
      </c>
      <c r="B424" s="77" t="s">
        <v>275</v>
      </c>
      <c r="C424" s="79">
        <v>120</v>
      </c>
      <c r="D424" s="76">
        <v>2000</v>
      </c>
      <c r="E424" s="76">
        <v>1200</v>
      </c>
      <c r="F424" s="75" t="str">
        <f t="shared" si="175"/>
        <v>2000x1200x120</v>
      </c>
      <c r="G424" s="163" t="s">
        <v>301</v>
      </c>
      <c r="H424" s="73" t="s">
        <v>300</v>
      </c>
      <c r="I424" s="72" t="s">
        <v>115</v>
      </c>
      <c r="J424" s="70" t="s">
        <v>5</v>
      </c>
      <c r="K424" s="69" t="s">
        <v>5</v>
      </c>
      <c r="L424" s="69" t="s">
        <v>5</v>
      </c>
      <c r="M424" s="68"/>
      <c r="N424" s="162"/>
      <c r="O424" s="60"/>
      <c r="P424" s="59"/>
      <c r="Q424" s="58"/>
      <c r="R424" s="66" t="s">
        <v>4</v>
      </c>
      <c r="S424" s="65">
        <v>1</v>
      </c>
      <c r="T424" s="64">
        <v>20</v>
      </c>
      <c r="U424" s="60">
        <f>T424*D424*E424/1000000</f>
        <v>48</v>
      </c>
      <c r="V424" s="59">
        <f>U424*C424/1000</f>
        <v>5.76</v>
      </c>
      <c r="W424" s="60">
        <f>AZ424*V424</f>
        <v>576</v>
      </c>
      <c r="X424" s="60" t="s">
        <v>280</v>
      </c>
      <c r="Y424" s="63">
        <f>T424/S424*C424+140</f>
        <v>2540</v>
      </c>
      <c r="Z424" s="161" t="s">
        <v>4</v>
      </c>
      <c r="AA424" s="64">
        <v>13</v>
      </c>
      <c r="AB424" s="60">
        <f t="shared" si="176"/>
        <v>624</v>
      </c>
      <c r="AC424" s="59">
        <f t="shared" si="177"/>
        <v>74.88</v>
      </c>
      <c r="AD424" s="58">
        <f t="shared" si="178"/>
        <v>7488</v>
      </c>
      <c r="AE424" s="160" t="s">
        <v>143</v>
      </c>
      <c r="AF424" s="56">
        <v>16</v>
      </c>
      <c r="AG424" s="177" t="s">
        <v>150</v>
      </c>
      <c r="AH424" s="54">
        <f t="shared" si="129"/>
        <v>768</v>
      </c>
      <c r="AI424" s="53">
        <f t="shared" si="130"/>
        <v>92.16</v>
      </c>
      <c r="AJ424" s="52">
        <f t="shared" si="131"/>
        <v>9216</v>
      </c>
      <c r="AK424" s="51"/>
      <c r="AL424" s="50" t="s">
        <v>299</v>
      </c>
      <c r="AM424" s="49">
        <f t="shared" si="205"/>
        <v>648</v>
      </c>
      <c r="AN424" s="48">
        <f t="shared" si="179"/>
        <v>777.6</v>
      </c>
      <c r="AO424" s="47">
        <f t="shared" si="195"/>
        <v>5400</v>
      </c>
      <c r="AP424" s="46">
        <f t="shared" si="180"/>
        <v>6480</v>
      </c>
      <c r="AZ424" s="71">
        <v>100</v>
      </c>
      <c r="BA424" s="45">
        <v>5400</v>
      </c>
      <c r="BC424" s="464"/>
    </row>
    <row r="425" spans="1:55" ht="15" customHeight="1">
      <c r="A425" s="78" t="s">
        <v>247</v>
      </c>
      <c r="B425" s="77" t="s">
        <v>275</v>
      </c>
      <c r="C425" s="76">
        <v>130</v>
      </c>
      <c r="D425" s="76">
        <v>1000</v>
      </c>
      <c r="E425" s="76">
        <v>600</v>
      </c>
      <c r="F425" s="75" t="str">
        <f t="shared" si="175"/>
        <v>1000x600x130</v>
      </c>
      <c r="G425" s="163" t="s">
        <v>298</v>
      </c>
      <c r="H425" s="73" t="s">
        <v>297</v>
      </c>
      <c r="I425" s="72" t="s">
        <v>2</v>
      </c>
      <c r="J425" s="70" t="s">
        <v>5</v>
      </c>
      <c r="K425" s="69" t="s">
        <v>5</v>
      </c>
      <c r="L425" s="69" t="s">
        <v>5</v>
      </c>
      <c r="M425" s="68" t="s">
        <v>5</v>
      </c>
      <c r="N425" s="67">
        <v>2</v>
      </c>
      <c r="O425" s="60">
        <f>N425*D425*E425/1000000</f>
        <v>1.2</v>
      </c>
      <c r="P425" s="59">
        <f>O425*C425/1000</f>
        <v>0.156</v>
      </c>
      <c r="Q425" s="58">
        <f>P425*AZ425</f>
        <v>15.6</v>
      </c>
      <c r="R425" s="168"/>
      <c r="S425" s="64"/>
      <c r="T425" s="167"/>
      <c r="U425" s="165"/>
      <c r="V425" s="166"/>
      <c r="W425" s="165"/>
      <c r="X425" s="165"/>
      <c r="Y425" s="164"/>
      <c r="Z425" s="62">
        <v>520</v>
      </c>
      <c r="AA425" s="61" t="s">
        <v>4</v>
      </c>
      <c r="AB425" s="60">
        <f t="shared" si="176"/>
        <v>624</v>
      </c>
      <c r="AC425" s="59">
        <f t="shared" si="177"/>
        <v>81.12</v>
      </c>
      <c r="AD425" s="58">
        <f t="shared" si="178"/>
        <v>8112</v>
      </c>
      <c r="AE425" s="160" t="s">
        <v>143</v>
      </c>
      <c r="AF425" s="56">
        <v>577</v>
      </c>
      <c r="AG425" s="55" t="s">
        <v>2</v>
      </c>
      <c r="AH425" s="54">
        <f t="shared" si="129"/>
        <v>692.4</v>
      </c>
      <c r="AI425" s="53">
        <f t="shared" si="130"/>
        <v>90.012</v>
      </c>
      <c r="AJ425" s="52">
        <f t="shared" si="131"/>
        <v>9001.1999999999989</v>
      </c>
      <c r="AK425" s="51" t="s">
        <v>296</v>
      </c>
      <c r="AL425" s="50"/>
      <c r="AM425" s="49">
        <f t="shared" si="205"/>
        <v>702</v>
      </c>
      <c r="AN425" s="48">
        <f t="shared" si="179"/>
        <v>842.4</v>
      </c>
      <c r="AO425" s="47">
        <f t="shared" si="195"/>
        <v>5400</v>
      </c>
      <c r="AP425" s="46">
        <f t="shared" si="180"/>
        <v>6480</v>
      </c>
      <c r="AZ425" s="71">
        <v>100</v>
      </c>
      <c r="BA425" s="45">
        <v>5400</v>
      </c>
      <c r="BC425" s="464"/>
    </row>
    <row r="426" spans="1:55" ht="15" customHeight="1">
      <c r="A426" s="78" t="s">
        <v>247</v>
      </c>
      <c r="B426" s="77" t="s">
        <v>275</v>
      </c>
      <c r="C426" s="76">
        <v>140</v>
      </c>
      <c r="D426" s="79">
        <v>1000</v>
      </c>
      <c r="E426" s="79">
        <v>600</v>
      </c>
      <c r="F426" s="75" t="str">
        <f t="shared" si="175"/>
        <v>1000x600x140</v>
      </c>
      <c r="G426" s="163" t="s">
        <v>295</v>
      </c>
      <c r="H426" s="73" t="s">
        <v>294</v>
      </c>
      <c r="I426" s="72" t="s">
        <v>2</v>
      </c>
      <c r="J426" s="70" t="s">
        <v>5</v>
      </c>
      <c r="K426" s="69" t="s">
        <v>5</v>
      </c>
      <c r="L426" s="69" t="s">
        <v>5</v>
      </c>
      <c r="M426" s="68" t="s">
        <v>5</v>
      </c>
      <c r="N426" s="67">
        <v>2</v>
      </c>
      <c r="O426" s="60">
        <f>N426*D426*E426/1000000</f>
        <v>1.2</v>
      </c>
      <c r="P426" s="59">
        <f>O426*C426/1000</f>
        <v>0.16800000000000001</v>
      </c>
      <c r="Q426" s="58">
        <f>P426*AZ426</f>
        <v>16.8</v>
      </c>
      <c r="R426" s="168"/>
      <c r="S426" s="64"/>
      <c r="T426" s="167"/>
      <c r="U426" s="165"/>
      <c r="V426" s="166"/>
      <c r="W426" s="165"/>
      <c r="X426" s="165"/>
      <c r="Y426" s="164"/>
      <c r="Z426" s="62">
        <v>468</v>
      </c>
      <c r="AA426" s="61" t="s">
        <v>4</v>
      </c>
      <c r="AB426" s="60">
        <f t="shared" si="176"/>
        <v>561.6</v>
      </c>
      <c r="AC426" s="59">
        <f t="shared" si="177"/>
        <v>78.624000000000009</v>
      </c>
      <c r="AD426" s="58">
        <f t="shared" si="178"/>
        <v>7862.4000000000005</v>
      </c>
      <c r="AE426" s="160" t="s">
        <v>143</v>
      </c>
      <c r="AF426" s="56">
        <v>536</v>
      </c>
      <c r="AG426" s="55" t="s">
        <v>2</v>
      </c>
      <c r="AH426" s="54">
        <f t="shared" si="129"/>
        <v>643.19999999999993</v>
      </c>
      <c r="AI426" s="53">
        <f t="shared" si="130"/>
        <v>90.048000000000002</v>
      </c>
      <c r="AJ426" s="52">
        <f t="shared" si="131"/>
        <v>9004.8000000000011</v>
      </c>
      <c r="AK426" s="51" t="s">
        <v>293</v>
      </c>
      <c r="AL426" s="50"/>
      <c r="AM426" s="49">
        <f t="shared" si="205"/>
        <v>756</v>
      </c>
      <c r="AN426" s="48">
        <f t="shared" si="179"/>
        <v>907.2</v>
      </c>
      <c r="AO426" s="47">
        <f t="shared" si="195"/>
        <v>5400</v>
      </c>
      <c r="AP426" s="46">
        <f t="shared" si="180"/>
        <v>6480</v>
      </c>
      <c r="AZ426" s="71">
        <v>100</v>
      </c>
      <c r="BA426" s="45">
        <v>5400</v>
      </c>
      <c r="BC426" s="464"/>
    </row>
    <row r="427" spans="1:55" ht="15" customHeight="1">
      <c r="A427" s="78" t="s">
        <v>247</v>
      </c>
      <c r="B427" s="77" t="s">
        <v>275</v>
      </c>
      <c r="C427" s="79">
        <v>140</v>
      </c>
      <c r="D427" s="76">
        <v>2000</v>
      </c>
      <c r="E427" s="76">
        <v>1200</v>
      </c>
      <c r="F427" s="75" t="str">
        <f t="shared" si="175"/>
        <v>2000x1200x140</v>
      </c>
      <c r="G427" s="163" t="s">
        <v>292</v>
      </c>
      <c r="H427" s="73" t="s">
        <v>291</v>
      </c>
      <c r="I427" s="72" t="s">
        <v>115</v>
      </c>
      <c r="J427" s="70" t="s">
        <v>5</v>
      </c>
      <c r="K427" s="69" t="s">
        <v>5</v>
      </c>
      <c r="L427" s="69" t="s">
        <v>5</v>
      </c>
      <c r="M427" s="68"/>
      <c r="N427" s="162"/>
      <c r="O427" s="60"/>
      <c r="P427" s="59"/>
      <c r="Q427" s="58"/>
      <c r="R427" s="66" t="s">
        <v>4</v>
      </c>
      <c r="S427" s="65">
        <v>1</v>
      </c>
      <c r="T427" s="64">
        <v>16</v>
      </c>
      <c r="U427" s="60">
        <f>T427*D427*E427/1000000</f>
        <v>38.4</v>
      </c>
      <c r="V427" s="59">
        <f>U427*C427/1000</f>
        <v>5.3760000000000003</v>
      </c>
      <c r="W427" s="60">
        <f>AZ427*V427</f>
        <v>537.6</v>
      </c>
      <c r="X427" s="60" t="s">
        <v>280</v>
      </c>
      <c r="Y427" s="63">
        <f>T427/S427*C427+140</f>
        <v>2380</v>
      </c>
      <c r="Z427" s="161" t="s">
        <v>4</v>
      </c>
      <c r="AA427" s="64">
        <v>13</v>
      </c>
      <c r="AB427" s="60">
        <f t="shared" si="176"/>
        <v>499.2</v>
      </c>
      <c r="AC427" s="59">
        <f t="shared" si="177"/>
        <v>69.888000000000005</v>
      </c>
      <c r="AD427" s="58">
        <f t="shared" si="178"/>
        <v>6988.8</v>
      </c>
      <c r="AE427" s="160" t="s">
        <v>143</v>
      </c>
      <c r="AF427" s="56">
        <v>17</v>
      </c>
      <c r="AG427" s="177" t="s">
        <v>150</v>
      </c>
      <c r="AH427" s="54">
        <f t="shared" si="129"/>
        <v>652.79999999999995</v>
      </c>
      <c r="AI427" s="53">
        <f t="shared" si="130"/>
        <v>91.39200000000001</v>
      </c>
      <c r="AJ427" s="52">
        <f t="shared" si="131"/>
        <v>9139.2000000000007</v>
      </c>
      <c r="AK427" s="51"/>
      <c r="AL427" s="50" t="s">
        <v>290</v>
      </c>
      <c r="AM427" s="49">
        <f t="shared" si="205"/>
        <v>756</v>
      </c>
      <c r="AN427" s="48">
        <f t="shared" si="179"/>
        <v>907.2</v>
      </c>
      <c r="AO427" s="47">
        <f t="shared" si="195"/>
        <v>5400</v>
      </c>
      <c r="AP427" s="46">
        <f t="shared" si="180"/>
        <v>6480</v>
      </c>
      <c r="AZ427" s="71">
        <v>100</v>
      </c>
      <c r="BA427" s="45">
        <v>5400</v>
      </c>
      <c r="BC427" s="464"/>
    </row>
    <row r="428" spans="1:55" ht="15" customHeight="1">
      <c r="A428" s="78" t="s">
        <v>247</v>
      </c>
      <c r="B428" s="77" t="s">
        <v>275</v>
      </c>
      <c r="C428" s="76">
        <v>150</v>
      </c>
      <c r="D428" s="76">
        <v>1000</v>
      </c>
      <c r="E428" s="76">
        <v>600</v>
      </c>
      <c r="F428" s="75" t="str">
        <f t="shared" si="175"/>
        <v>1000x600x150</v>
      </c>
      <c r="G428" s="163" t="s">
        <v>289</v>
      </c>
      <c r="H428" s="73" t="s">
        <v>288</v>
      </c>
      <c r="I428" s="72" t="s">
        <v>2</v>
      </c>
      <c r="J428" s="70" t="s">
        <v>5</v>
      </c>
      <c r="K428" s="69" t="s">
        <v>5</v>
      </c>
      <c r="L428" s="69" t="s">
        <v>5</v>
      </c>
      <c r="M428" s="68" t="s">
        <v>5</v>
      </c>
      <c r="N428" s="67">
        <v>2</v>
      </c>
      <c r="O428" s="60">
        <f>N428*D428*E428/1000000</f>
        <v>1.2</v>
      </c>
      <c r="P428" s="59">
        <f>O428*C428/1000</f>
        <v>0.18</v>
      </c>
      <c r="Q428" s="58">
        <f>P428*AZ428</f>
        <v>18</v>
      </c>
      <c r="R428" s="168"/>
      <c r="S428" s="64"/>
      <c r="T428" s="167"/>
      <c r="U428" s="165"/>
      <c r="V428" s="166"/>
      <c r="W428" s="165"/>
      <c r="X428" s="165"/>
      <c r="Y428" s="164"/>
      <c r="Z428" s="62">
        <v>416</v>
      </c>
      <c r="AA428" s="61" t="s">
        <v>4</v>
      </c>
      <c r="AB428" s="60">
        <f t="shared" si="176"/>
        <v>499.2</v>
      </c>
      <c r="AC428" s="59">
        <f t="shared" si="177"/>
        <v>74.88</v>
      </c>
      <c r="AD428" s="58">
        <f t="shared" si="178"/>
        <v>7488</v>
      </c>
      <c r="AE428" s="178" t="s">
        <v>287</v>
      </c>
      <c r="AF428" s="56">
        <v>334</v>
      </c>
      <c r="AG428" s="55" t="s">
        <v>2</v>
      </c>
      <c r="AH428" s="54">
        <f t="shared" si="129"/>
        <v>400.8</v>
      </c>
      <c r="AI428" s="53">
        <f t="shared" si="130"/>
        <v>60.12</v>
      </c>
      <c r="AJ428" s="52">
        <f t="shared" si="131"/>
        <v>6012</v>
      </c>
      <c r="AK428" s="51" t="s">
        <v>286</v>
      </c>
      <c r="AL428" s="50"/>
      <c r="AM428" s="49">
        <f t="shared" si="205"/>
        <v>801</v>
      </c>
      <c r="AN428" s="48">
        <f t="shared" si="179"/>
        <v>961.2</v>
      </c>
      <c r="AO428" s="47">
        <f t="shared" si="195"/>
        <v>5340</v>
      </c>
      <c r="AP428" s="46">
        <f t="shared" si="180"/>
        <v>6408</v>
      </c>
      <c r="AZ428" s="71">
        <v>100</v>
      </c>
      <c r="BA428" s="45">
        <v>5340</v>
      </c>
      <c r="BC428" s="464"/>
    </row>
    <row r="429" spans="1:55" ht="15" customHeight="1">
      <c r="A429" s="78" t="s">
        <v>247</v>
      </c>
      <c r="B429" s="77" t="s">
        <v>275</v>
      </c>
      <c r="C429" s="79">
        <v>150</v>
      </c>
      <c r="D429" s="76">
        <v>2000</v>
      </c>
      <c r="E429" s="76">
        <v>1200</v>
      </c>
      <c r="F429" s="75" t="str">
        <f t="shared" ref="F429" si="236">D429&amp;"x"&amp;E429&amp;"x"&amp;C429</f>
        <v>2000x1200x150</v>
      </c>
      <c r="G429" s="467" t="s">
        <v>2101</v>
      </c>
      <c r="H429" s="73" t="s">
        <v>2100</v>
      </c>
      <c r="I429" s="72" t="s">
        <v>115</v>
      </c>
      <c r="J429" s="70" t="s">
        <v>5</v>
      </c>
      <c r="K429" s="69" t="s">
        <v>5</v>
      </c>
      <c r="L429" s="69" t="s">
        <v>5</v>
      </c>
      <c r="M429" s="68"/>
      <c r="N429" s="162"/>
      <c r="O429" s="60"/>
      <c r="P429" s="59"/>
      <c r="Q429" s="58"/>
      <c r="R429" s="66" t="s">
        <v>4</v>
      </c>
      <c r="S429" s="65">
        <v>1</v>
      </c>
      <c r="T429" s="64">
        <v>16</v>
      </c>
      <c r="U429" s="60">
        <f>T429*D429*E429/1000000</f>
        <v>38.4</v>
      </c>
      <c r="V429" s="59">
        <f>U429*C429/1000</f>
        <v>5.76</v>
      </c>
      <c r="W429" s="60">
        <f>AZ429*V429</f>
        <v>576</v>
      </c>
      <c r="X429" s="60" t="s">
        <v>280</v>
      </c>
      <c r="Y429" s="63">
        <f>T429/S429*C429+140</f>
        <v>2540</v>
      </c>
      <c r="Z429" s="161" t="s">
        <v>4</v>
      </c>
      <c r="AA429" s="64">
        <v>13</v>
      </c>
      <c r="AB429" s="60">
        <f t="shared" ref="AB429" si="237">IF($AA429="--",$Z429*O429,$AA429*U429)</f>
        <v>499.2</v>
      </c>
      <c r="AC429" s="59">
        <f t="shared" ref="AC429" si="238">IF($AA429="--",$Z429*P429,$AA429*V429)</f>
        <v>74.88</v>
      </c>
      <c r="AD429" s="58">
        <f t="shared" ref="AD429" si="239">IF($AA429="--",$Z429*Q429,$AA429*W429)</f>
        <v>7488</v>
      </c>
      <c r="AE429" s="160" t="s">
        <v>143</v>
      </c>
      <c r="AF429" s="56">
        <v>16</v>
      </c>
      <c r="AG429" s="177" t="s">
        <v>150</v>
      </c>
      <c r="AH429" s="54">
        <f t="shared" si="129"/>
        <v>614.4</v>
      </c>
      <c r="AI429" s="53">
        <f t="shared" si="130"/>
        <v>92.16</v>
      </c>
      <c r="AJ429" s="52">
        <f t="shared" si="131"/>
        <v>9216</v>
      </c>
      <c r="AK429" s="51"/>
      <c r="AL429" s="50" t="s">
        <v>2103</v>
      </c>
      <c r="AM429" s="49">
        <f t="shared" si="205"/>
        <v>810</v>
      </c>
      <c r="AN429" s="48">
        <f t="shared" ref="AN429" si="240">ROUND(AM429*1.2,2)</f>
        <v>972</v>
      </c>
      <c r="AO429" s="47">
        <f t="shared" si="195"/>
        <v>5400</v>
      </c>
      <c r="AP429" s="46">
        <f t="shared" ref="AP429" si="241">ROUND(AO429*1.2,2)</f>
        <v>6480</v>
      </c>
      <c r="AZ429" s="71">
        <v>100</v>
      </c>
      <c r="BA429" s="45">
        <v>5400</v>
      </c>
      <c r="BC429" s="464"/>
    </row>
    <row r="430" spans="1:55" ht="15" customHeight="1">
      <c r="A430" s="78" t="s">
        <v>247</v>
      </c>
      <c r="B430" s="77" t="s">
        <v>275</v>
      </c>
      <c r="C430" s="76">
        <v>160</v>
      </c>
      <c r="D430" s="76">
        <v>1000</v>
      </c>
      <c r="E430" s="76">
        <v>600</v>
      </c>
      <c r="F430" s="75" t="str">
        <f t="shared" si="175"/>
        <v>1000x600x160</v>
      </c>
      <c r="G430" s="163" t="s">
        <v>285</v>
      </c>
      <c r="H430" s="73" t="s">
        <v>284</v>
      </c>
      <c r="I430" s="72" t="s">
        <v>2</v>
      </c>
      <c r="J430" s="70" t="s">
        <v>5</v>
      </c>
      <c r="K430" s="69" t="s">
        <v>5</v>
      </c>
      <c r="L430" s="69" t="s">
        <v>5</v>
      </c>
      <c r="M430" s="68" t="s">
        <v>5</v>
      </c>
      <c r="N430" s="67">
        <v>2</v>
      </c>
      <c r="O430" s="60">
        <f>N430*D430*E430/1000000</f>
        <v>1.2</v>
      </c>
      <c r="P430" s="59">
        <f>O430*C430/1000</f>
        <v>0.192</v>
      </c>
      <c r="Q430" s="58">
        <f>P430*AZ430</f>
        <v>19.2</v>
      </c>
      <c r="R430" s="168"/>
      <c r="S430" s="64"/>
      <c r="T430" s="167"/>
      <c r="U430" s="165"/>
      <c r="V430" s="166"/>
      <c r="W430" s="165"/>
      <c r="X430" s="165"/>
      <c r="Y430" s="164"/>
      <c r="Z430" s="62">
        <v>416</v>
      </c>
      <c r="AA430" s="61" t="s">
        <v>4</v>
      </c>
      <c r="AB430" s="60">
        <f t="shared" si="176"/>
        <v>499.2</v>
      </c>
      <c r="AC430" s="59">
        <f t="shared" si="177"/>
        <v>79.872</v>
      </c>
      <c r="AD430" s="58">
        <f t="shared" si="178"/>
        <v>7987.2</v>
      </c>
      <c r="AE430" s="160" t="s">
        <v>143</v>
      </c>
      <c r="AF430" s="56">
        <v>469</v>
      </c>
      <c r="AG430" s="55" t="s">
        <v>2</v>
      </c>
      <c r="AH430" s="54">
        <f t="shared" si="129"/>
        <v>562.79999999999995</v>
      </c>
      <c r="AI430" s="53">
        <f t="shared" si="130"/>
        <v>90.048000000000002</v>
      </c>
      <c r="AJ430" s="52">
        <f t="shared" si="131"/>
        <v>9004.7999999999993</v>
      </c>
      <c r="AK430" s="51" t="s">
        <v>283</v>
      </c>
      <c r="AL430" s="50"/>
      <c r="AM430" s="49">
        <f t="shared" si="205"/>
        <v>864</v>
      </c>
      <c r="AN430" s="48">
        <f t="shared" si="179"/>
        <v>1036.8</v>
      </c>
      <c r="AO430" s="47">
        <f t="shared" si="195"/>
        <v>5400</v>
      </c>
      <c r="AP430" s="46">
        <f t="shared" si="180"/>
        <v>6480</v>
      </c>
      <c r="AZ430" s="71">
        <v>100</v>
      </c>
      <c r="BA430" s="45">
        <v>5400</v>
      </c>
      <c r="BC430" s="464"/>
    </row>
    <row r="431" spans="1:55" ht="15" customHeight="1">
      <c r="A431" s="78" t="s">
        <v>247</v>
      </c>
      <c r="B431" s="77" t="s">
        <v>275</v>
      </c>
      <c r="C431" s="79">
        <v>160</v>
      </c>
      <c r="D431" s="76">
        <v>2000</v>
      </c>
      <c r="E431" s="76">
        <v>1200</v>
      </c>
      <c r="F431" s="75" t="str">
        <f t="shared" si="175"/>
        <v>2000x1200x160</v>
      </c>
      <c r="G431" s="163" t="s">
        <v>282</v>
      </c>
      <c r="H431" s="73" t="s">
        <v>281</v>
      </c>
      <c r="I431" s="72" t="s">
        <v>115</v>
      </c>
      <c r="J431" s="70" t="s">
        <v>5</v>
      </c>
      <c r="K431" s="69" t="s">
        <v>5</v>
      </c>
      <c r="L431" s="69" t="s">
        <v>5</v>
      </c>
      <c r="M431" s="68"/>
      <c r="N431" s="162"/>
      <c r="O431" s="60"/>
      <c r="P431" s="59"/>
      <c r="Q431" s="58"/>
      <c r="R431" s="66" t="s">
        <v>4</v>
      </c>
      <c r="S431" s="65">
        <v>1</v>
      </c>
      <c r="T431" s="64">
        <v>15</v>
      </c>
      <c r="U431" s="60">
        <f>T431*D431*E431/1000000</f>
        <v>36</v>
      </c>
      <c r="V431" s="59">
        <f>U431*C431/1000</f>
        <v>5.76</v>
      </c>
      <c r="W431" s="60">
        <f>AZ431*V431</f>
        <v>576</v>
      </c>
      <c r="X431" s="60" t="s">
        <v>280</v>
      </c>
      <c r="Y431" s="63">
        <f>T431/S431*C431+140</f>
        <v>2540</v>
      </c>
      <c r="Z431" s="161" t="s">
        <v>4</v>
      </c>
      <c r="AA431" s="64">
        <v>13</v>
      </c>
      <c r="AB431" s="60">
        <f t="shared" si="176"/>
        <v>468</v>
      </c>
      <c r="AC431" s="59">
        <f t="shared" si="177"/>
        <v>74.88</v>
      </c>
      <c r="AD431" s="58">
        <f t="shared" si="178"/>
        <v>7488</v>
      </c>
      <c r="AE431" s="160" t="s">
        <v>143</v>
      </c>
      <c r="AF431" s="56">
        <v>16</v>
      </c>
      <c r="AG431" s="177" t="s">
        <v>150</v>
      </c>
      <c r="AH431" s="54">
        <f t="shared" ref="AH431:AH470" si="242">IF(AG431="пач.",AF431*O431,AF431*U431)</f>
        <v>576</v>
      </c>
      <c r="AI431" s="53">
        <f t="shared" ref="AI431:AI470" si="243">IF(AG431="пач.",AF431*P431,AF431*V431)</f>
        <v>92.16</v>
      </c>
      <c r="AJ431" s="52">
        <f t="shared" ref="AJ431:AJ470" si="244">IF(AG431="пач.",AF431*Q431,AF431*W431)</f>
        <v>9216</v>
      </c>
      <c r="AK431" s="51"/>
      <c r="AL431" s="50" t="s">
        <v>279</v>
      </c>
      <c r="AM431" s="49">
        <f t="shared" si="205"/>
        <v>864</v>
      </c>
      <c r="AN431" s="48">
        <f t="shared" si="179"/>
        <v>1036.8</v>
      </c>
      <c r="AO431" s="47">
        <f t="shared" ref="AO431:AO441" si="245">ROUND(BA431*(1-$AP$12),2)</f>
        <v>5400</v>
      </c>
      <c r="AP431" s="46">
        <f t="shared" si="180"/>
        <v>6480</v>
      </c>
      <c r="AZ431" s="71">
        <v>100</v>
      </c>
      <c r="BA431" s="45">
        <v>5400</v>
      </c>
      <c r="BC431" s="464"/>
    </row>
    <row r="432" spans="1:55" ht="15" customHeight="1">
      <c r="A432" s="78" t="s">
        <v>247</v>
      </c>
      <c r="B432" s="77" t="s">
        <v>275</v>
      </c>
      <c r="C432" s="76">
        <v>180</v>
      </c>
      <c r="D432" s="76">
        <v>1000</v>
      </c>
      <c r="E432" s="76">
        <v>600</v>
      </c>
      <c r="F432" s="75" t="str">
        <f t="shared" si="175"/>
        <v>1000x600x180</v>
      </c>
      <c r="G432" s="163" t="s">
        <v>278</v>
      </c>
      <c r="H432" s="73" t="s">
        <v>277</v>
      </c>
      <c r="I432" s="72" t="s">
        <v>2</v>
      </c>
      <c r="J432" s="70" t="s">
        <v>5</v>
      </c>
      <c r="K432" s="69" t="s">
        <v>5</v>
      </c>
      <c r="L432" s="69" t="s">
        <v>5</v>
      </c>
      <c r="M432" s="68" t="s">
        <v>5</v>
      </c>
      <c r="N432" s="67">
        <v>2</v>
      </c>
      <c r="O432" s="60">
        <f t="shared" ref="O432:O446" si="246">N432*D432*E432/1000000</f>
        <v>1.2</v>
      </c>
      <c r="P432" s="59">
        <f t="shared" ref="P432:P446" si="247">O432*C432/1000</f>
        <v>0.216</v>
      </c>
      <c r="Q432" s="58">
        <f t="shared" ref="Q432:Q446" si="248">P432*AZ432</f>
        <v>21.6</v>
      </c>
      <c r="R432" s="168"/>
      <c r="S432" s="64"/>
      <c r="T432" s="167"/>
      <c r="U432" s="165"/>
      <c r="V432" s="166"/>
      <c r="W432" s="165"/>
      <c r="X432" s="165"/>
      <c r="Y432" s="164"/>
      <c r="Z432" s="62">
        <v>364</v>
      </c>
      <c r="AA432" s="61" t="s">
        <v>4</v>
      </c>
      <c r="AB432" s="60">
        <f t="shared" si="176"/>
        <v>436.8</v>
      </c>
      <c r="AC432" s="59">
        <f t="shared" si="177"/>
        <v>78.623999999999995</v>
      </c>
      <c r="AD432" s="58">
        <f t="shared" si="178"/>
        <v>7862.4000000000005</v>
      </c>
      <c r="AE432" s="160" t="s">
        <v>143</v>
      </c>
      <c r="AF432" s="56">
        <v>417</v>
      </c>
      <c r="AG432" s="55" t="s">
        <v>2</v>
      </c>
      <c r="AH432" s="54">
        <f t="shared" si="242"/>
        <v>500.4</v>
      </c>
      <c r="AI432" s="53">
        <f t="shared" si="243"/>
        <v>90.072000000000003</v>
      </c>
      <c r="AJ432" s="52">
        <f t="shared" si="244"/>
        <v>9007.2000000000007</v>
      </c>
      <c r="AK432" s="51" t="s">
        <v>276</v>
      </c>
      <c r="AL432" s="50"/>
      <c r="AM432" s="49">
        <f t="shared" si="205"/>
        <v>972</v>
      </c>
      <c r="AN432" s="48">
        <f t="shared" si="179"/>
        <v>1166.4000000000001</v>
      </c>
      <c r="AO432" s="47">
        <f t="shared" si="245"/>
        <v>5400</v>
      </c>
      <c r="AP432" s="46">
        <f t="shared" si="180"/>
        <v>6480</v>
      </c>
      <c r="AZ432" s="71">
        <v>100</v>
      </c>
      <c r="BA432" s="45">
        <v>5400</v>
      </c>
      <c r="BC432" s="464"/>
    </row>
    <row r="433" spans="1:55" ht="15" customHeight="1">
      <c r="A433" s="78" t="s">
        <v>247</v>
      </c>
      <c r="B433" s="77" t="s">
        <v>275</v>
      </c>
      <c r="C433" s="76">
        <v>200</v>
      </c>
      <c r="D433" s="79">
        <v>1000</v>
      </c>
      <c r="E433" s="79">
        <v>600</v>
      </c>
      <c r="F433" s="75" t="str">
        <f t="shared" si="175"/>
        <v>1000x600x200</v>
      </c>
      <c r="G433" s="163" t="s">
        <v>273</v>
      </c>
      <c r="H433" s="73" t="s">
        <v>272</v>
      </c>
      <c r="I433" s="72" t="s">
        <v>2</v>
      </c>
      <c r="J433" s="70" t="s">
        <v>5</v>
      </c>
      <c r="K433" s="69" t="s">
        <v>5</v>
      </c>
      <c r="L433" s="69" t="s">
        <v>5</v>
      </c>
      <c r="M433" s="68" t="s">
        <v>5</v>
      </c>
      <c r="N433" s="67">
        <v>2</v>
      </c>
      <c r="O433" s="60">
        <f t="shared" si="246"/>
        <v>1.2</v>
      </c>
      <c r="P433" s="59">
        <f t="shared" si="247"/>
        <v>0.24</v>
      </c>
      <c r="Q433" s="58">
        <f t="shared" si="248"/>
        <v>24</v>
      </c>
      <c r="R433" s="168"/>
      <c r="S433" s="64"/>
      <c r="T433" s="167"/>
      <c r="U433" s="165"/>
      <c r="V433" s="166"/>
      <c r="W433" s="165"/>
      <c r="X433" s="165"/>
      <c r="Y433" s="164"/>
      <c r="Z433" s="62">
        <v>338</v>
      </c>
      <c r="AA433" s="61" t="s">
        <v>4</v>
      </c>
      <c r="AB433" s="60">
        <f t="shared" si="176"/>
        <v>405.59999999999997</v>
      </c>
      <c r="AC433" s="59">
        <f t="shared" si="177"/>
        <v>81.11999999999999</v>
      </c>
      <c r="AD433" s="58">
        <f t="shared" si="178"/>
        <v>8112</v>
      </c>
      <c r="AE433" s="160" t="s">
        <v>143</v>
      </c>
      <c r="AF433" s="56">
        <v>375</v>
      </c>
      <c r="AG433" s="55" t="s">
        <v>2</v>
      </c>
      <c r="AH433" s="54">
        <f t="shared" si="242"/>
        <v>450</v>
      </c>
      <c r="AI433" s="53">
        <f t="shared" si="243"/>
        <v>90</v>
      </c>
      <c r="AJ433" s="52">
        <f t="shared" si="244"/>
        <v>9000</v>
      </c>
      <c r="AK433" s="51" t="s">
        <v>271</v>
      </c>
      <c r="AL433" s="50"/>
      <c r="AM433" s="49">
        <f t="shared" si="205"/>
        <v>1080</v>
      </c>
      <c r="AN433" s="48">
        <f t="shared" si="179"/>
        <v>1296</v>
      </c>
      <c r="AO433" s="47">
        <f t="shared" si="245"/>
        <v>5400</v>
      </c>
      <c r="AP433" s="46">
        <f t="shared" si="180"/>
        <v>6480</v>
      </c>
      <c r="AZ433" s="71">
        <v>100</v>
      </c>
      <c r="BA433" s="45">
        <v>5400</v>
      </c>
      <c r="BC433" s="464"/>
    </row>
    <row r="434" spans="1:55" ht="15" customHeight="1">
      <c r="A434" s="78" t="s">
        <v>247</v>
      </c>
      <c r="B434" s="75" t="s">
        <v>261</v>
      </c>
      <c r="C434" s="76">
        <v>50</v>
      </c>
      <c r="D434" s="76">
        <v>1000</v>
      </c>
      <c r="E434" s="76">
        <v>600</v>
      </c>
      <c r="F434" s="75" t="str">
        <f t="shared" si="175"/>
        <v>1000x600x50</v>
      </c>
      <c r="G434" s="163" t="s">
        <v>270</v>
      </c>
      <c r="H434" s="73" t="s">
        <v>269</v>
      </c>
      <c r="I434" s="72" t="s">
        <v>2</v>
      </c>
      <c r="J434" s="70" t="s">
        <v>5</v>
      </c>
      <c r="K434" s="69" t="s">
        <v>5</v>
      </c>
      <c r="L434" s="69" t="s">
        <v>5</v>
      </c>
      <c r="M434" s="68" t="s">
        <v>5</v>
      </c>
      <c r="N434" s="67">
        <v>4</v>
      </c>
      <c r="O434" s="60">
        <f t="shared" si="246"/>
        <v>2.4</v>
      </c>
      <c r="P434" s="59">
        <f t="shared" si="247"/>
        <v>0.12</v>
      </c>
      <c r="Q434" s="58">
        <f t="shared" si="248"/>
        <v>16.2</v>
      </c>
      <c r="R434" s="168"/>
      <c r="S434" s="64"/>
      <c r="T434" s="167"/>
      <c r="U434" s="165"/>
      <c r="V434" s="166"/>
      <c r="W434" s="165"/>
      <c r="X434" s="165"/>
      <c r="Y434" s="164"/>
      <c r="Z434" s="62">
        <v>676</v>
      </c>
      <c r="AA434" s="61" t="s">
        <v>4</v>
      </c>
      <c r="AB434" s="60">
        <f t="shared" si="176"/>
        <v>1622.3999999999999</v>
      </c>
      <c r="AC434" s="59">
        <f t="shared" si="177"/>
        <v>81.11999999999999</v>
      </c>
      <c r="AD434" s="58">
        <f t="shared" si="178"/>
        <v>10951.199999999999</v>
      </c>
      <c r="AE434" s="160" t="s">
        <v>143</v>
      </c>
      <c r="AF434" s="56">
        <v>556</v>
      </c>
      <c r="AG434" s="55" t="s">
        <v>2</v>
      </c>
      <c r="AH434" s="54">
        <f t="shared" si="242"/>
        <v>1334.3999999999999</v>
      </c>
      <c r="AI434" s="53">
        <f t="shared" si="243"/>
        <v>66.72</v>
      </c>
      <c r="AJ434" s="52">
        <f t="shared" si="244"/>
        <v>9007.1999999999989</v>
      </c>
      <c r="AK434" s="51" t="s">
        <v>268</v>
      </c>
      <c r="AL434" s="50"/>
      <c r="AM434" s="49">
        <f t="shared" si="205"/>
        <v>354</v>
      </c>
      <c r="AN434" s="48">
        <f t="shared" si="179"/>
        <v>424.8</v>
      </c>
      <c r="AO434" s="47">
        <f t="shared" si="245"/>
        <v>7080</v>
      </c>
      <c r="AP434" s="46">
        <f t="shared" si="180"/>
        <v>8496</v>
      </c>
      <c r="AZ434" s="71">
        <v>135</v>
      </c>
      <c r="BA434" s="45">
        <v>7080</v>
      </c>
      <c r="BC434" s="464"/>
    </row>
    <row r="435" spans="1:55" ht="15" customHeight="1">
      <c r="A435" s="78" t="s">
        <v>247</v>
      </c>
      <c r="B435" s="77" t="s">
        <v>261</v>
      </c>
      <c r="C435" s="76">
        <v>100</v>
      </c>
      <c r="D435" s="79">
        <v>1000</v>
      </c>
      <c r="E435" s="79">
        <v>600</v>
      </c>
      <c r="F435" s="75" t="str">
        <f t="shared" si="175"/>
        <v>1000x600x100</v>
      </c>
      <c r="G435" s="163" t="s">
        <v>267</v>
      </c>
      <c r="H435" s="73" t="s">
        <v>266</v>
      </c>
      <c r="I435" s="72" t="s">
        <v>2</v>
      </c>
      <c r="J435" s="70" t="s">
        <v>5</v>
      </c>
      <c r="K435" s="69" t="s">
        <v>5</v>
      </c>
      <c r="L435" s="69" t="s">
        <v>5</v>
      </c>
      <c r="M435" s="68" t="s">
        <v>5</v>
      </c>
      <c r="N435" s="67">
        <v>2</v>
      </c>
      <c r="O435" s="60">
        <f t="shared" si="246"/>
        <v>1.2</v>
      </c>
      <c r="P435" s="59">
        <f t="shared" si="247"/>
        <v>0.12</v>
      </c>
      <c r="Q435" s="58">
        <f t="shared" si="248"/>
        <v>16.2</v>
      </c>
      <c r="R435" s="168"/>
      <c r="S435" s="64"/>
      <c r="T435" s="167"/>
      <c r="U435" s="165"/>
      <c r="V435" s="166"/>
      <c r="W435" s="165"/>
      <c r="X435" s="165"/>
      <c r="Y435" s="164"/>
      <c r="Z435" s="62">
        <v>676</v>
      </c>
      <c r="AA435" s="61" t="s">
        <v>4</v>
      </c>
      <c r="AB435" s="60">
        <f t="shared" si="176"/>
        <v>811.19999999999993</v>
      </c>
      <c r="AC435" s="59">
        <f t="shared" si="177"/>
        <v>81.11999999999999</v>
      </c>
      <c r="AD435" s="58">
        <f t="shared" si="178"/>
        <v>10951.199999999999</v>
      </c>
      <c r="AE435" s="160" t="s">
        <v>143</v>
      </c>
      <c r="AF435" s="56">
        <v>556</v>
      </c>
      <c r="AG435" s="55" t="s">
        <v>2</v>
      </c>
      <c r="AH435" s="54">
        <f t="shared" si="242"/>
        <v>667.19999999999993</v>
      </c>
      <c r="AI435" s="53">
        <f t="shared" si="243"/>
        <v>66.72</v>
      </c>
      <c r="AJ435" s="52">
        <f t="shared" si="244"/>
        <v>9007.1999999999989</v>
      </c>
      <c r="AK435" s="51" t="s">
        <v>265</v>
      </c>
      <c r="AL435" s="50"/>
      <c r="AM435" s="49">
        <f t="shared" si="205"/>
        <v>708</v>
      </c>
      <c r="AN435" s="48">
        <f t="shared" si="179"/>
        <v>849.6</v>
      </c>
      <c r="AO435" s="47">
        <f t="shared" si="245"/>
        <v>7080</v>
      </c>
      <c r="AP435" s="46">
        <f t="shared" si="180"/>
        <v>8496</v>
      </c>
      <c r="AZ435" s="71">
        <v>135</v>
      </c>
      <c r="BA435" s="45">
        <v>7080</v>
      </c>
      <c r="BC435" s="464"/>
    </row>
    <row r="436" spans="1:55" ht="15" customHeight="1">
      <c r="A436" s="78" t="s">
        <v>247</v>
      </c>
      <c r="B436" s="77" t="s">
        <v>261</v>
      </c>
      <c r="C436" s="76">
        <v>150</v>
      </c>
      <c r="D436" s="79">
        <v>1000</v>
      </c>
      <c r="E436" s="79">
        <v>600</v>
      </c>
      <c r="F436" s="75" t="str">
        <f t="shared" si="175"/>
        <v>1000x600x150</v>
      </c>
      <c r="G436" s="163" t="s">
        <v>264</v>
      </c>
      <c r="H436" s="73" t="s">
        <v>263</v>
      </c>
      <c r="I436" s="72" t="s">
        <v>2</v>
      </c>
      <c r="J436" s="70" t="s">
        <v>5</v>
      </c>
      <c r="K436" s="69" t="s">
        <v>5</v>
      </c>
      <c r="L436" s="69" t="s">
        <v>5</v>
      </c>
      <c r="M436" s="68" t="s">
        <v>5</v>
      </c>
      <c r="N436" s="67">
        <v>2</v>
      </c>
      <c r="O436" s="60">
        <f t="shared" si="246"/>
        <v>1.2</v>
      </c>
      <c r="P436" s="59">
        <f t="shared" si="247"/>
        <v>0.18</v>
      </c>
      <c r="Q436" s="58">
        <f t="shared" si="248"/>
        <v>24.3</v>
      </c>
      <c r="R436" s="168"/>
      <c r="S436" s="64"/>
      <c r="T436" s="167"/>
      <c r="U436" s="165"/>
      <c r="V436" s="166"/>
      <c r="W436" s="165"/>
      <c r="X436" s="165"/>
      <c r="Y436" s="164"/>
      <c r="Z436" s="62">
        <v>416</v>
      </c>
      <c r="AA436" s="61" t="s">
        <v>4</v>
      </c>
      <c r="AB436" s="60">
        <f t="shared" si="176"/>
        <v>499.2</v>
      </c>
      <c r="AC436" s="59">
        <f t="shared" si="177"/>
        <v>74.88</v>
      </c>
      <c r="AD436" s="58">
        <f t="shared" si="178"/>
        <v>10108.800000000001</v>
      </c>
      <c r="AE436" s="160" t="s">
        <v>143</v>
      </c>
      <c r="AF436" s="56">
        <v>371</v>
      </c>
      <c r="AG436" s="55" t="s">
        <v>2</v>
      </c>
      <c r="AH436" s="54">
        <f t="shared" si="242"/>
        <v>445.2</v>
      </c>
      <c r="AI436" s="53">
        <f t="shared" si="243"/>
        <v>66.78</v>
      </c>
      <c r="AJ436" s="52">
        <f t="shared" si="244"/>
        <v>9015.3000000000011</v>
      </c>
      <c r="AK436" s="51" t="s">
        <v>262</v>
      </c>
      <c r="AL436" s="50"/>
      <c r="AM436" s="49">
        <f t="shared" si="205"/>
        <v>1062</v>
      </c>
      <c r="AN436" s="48">
        <f t="shared" si="179"/>
        <v>1274.4000000000001</v>
      </c>
      <c r="AO436" s="47">
        <f t="shared" si="245"/>
        <v>7080</v>
      </c>
      <c r="AP436" s="46">
        <f t="shared" si="180"/>
        <v>8496</v>
      </c>
      <c r="AZ436" s="71">
        <v>135</v>
      </c>
      <c r="BA436" s="45">
        <v>7080</v>
      </c>
      <c r="BC436" s="464"/>
    </row>
    <row r="437" spans="1:55" ht="15" customHeight="1">
      <c r="A437" s="78" t="s">
        <v>247</v>
      </c>
      <c r="B437" s="77" t="s">
        <v>261</v>
      </c>
      <c r="C437" s="76">
        <v>200</v>
      </c>
      <c r="D437" s="79">
        <v>1000</v>
      </c>
      <c r="E437" s="79">
        <v>600</v>
      </c>
      <c r="F437" s="75" t="str">
        <f t="shared" si="175"/>
        <v>1000x600x200</v>
      </c>
      <c r="G437" s="163" t="s">
        <v>260</v>
      </c>
      <c r="H437" s="73" t="s">
        <v>259</v>
      </c>
      <c r="I437" s="72" t="s">
        <v>2</v>
      </c>
      <c r="J437" s="70"/>
      <c r="K437" s="69"/>
      <c r="L437" s="69" t="s">
        <v>5</v>
      </c>
      <c r="M437" s="68"/>
      <c r="N437" s="67">
        <v>1</v>
      </c>
      <c r="O437" s="60">
        <f t="shared" si="246"/>
        <v>0.6</v>
      </c>
      <c r="P437" s="59">
        <f t="shared" si="247"/>
        <v>0.12</v>
      </c>
      <c r="Q437" s="58">
        <f t="shared" si="248"/>
        <v>16.2</v>
      </c>
      <c r="R437" s="168"/>
      <c r="S437" s="64"/>
      <c r="T437" s="167"/>
      <c r="U437" s="165"/>
      <c r="V437" s="166"/>
      <c r="W437" s="165"/>
      <c r="X437" s="165"/>
      <c r="Y437" s="164"/>
      <c r="Z437" s="62">
        <v>676</v>
      </c>
      <c r="AA437" s="61" t="s">
        <v>4</v>
      </c>
      <c r="AB437" s="60">
        <f t="shared" si="176"/>
        <v>405.59999999999997</v>
      </c>
      <c r="AC437" s="59">
        <f t="shared" si="177"/>
        <v>81.11999999999999</v>
      </c>
      <c r="AD437" s="58">
        <f t="shared" si="178"/>
        <v>10951.199999999999</v>
      </c>
      <c r="AE437" s="160" t="s">
        <v>143</v>
      </c>
      <c r="AF437" s="56">
        <v>556</v>
      </c>
      <c r="AG437" s="55" t="s">
        <v>2</v>
      </c>
      <c r="AH437" s="54">
        <f t="shared" si="242"/>
        <v>333.59999999999997</v>
      </c>
      <c r="AI437" s="53">
        <f t="shared" si="243"/>
        <v>66.72</v>
      </c>
      <c r="AJ437" s="52">
        <f t="shared" si="244"/>
        <v>9007.1999999999989</v>
      </c>
      <c r="AK437" s="51" t="s">
        <v>258</v>
      </c>
      <c r="AL437" s="50"/>
      <c r="AM437" s="49">
        <f t="shared" si="205"/>
        <v>1416</v>
      </c>
      <c r="AN437" s="48">
        <f t="shared" si="179"/>
        <v>1699.2</v>
      </c>
      <c r="AO437" s="47">
        <f t="shared" si="245"/>
        <v>7080</v>
      </c>
      <c r="AP437" s="46">
        <f t="shared" si="180"/>
        <v>8496</v>
      </c>
      <c r="AZ437" s="71">
        <v>135</v>
      </c>
      <c r="BA437" s="45">
        <v>7080</v>
      </c>
      <c r="BC437" s="464"/>
    </row>
    <row r="438" spans="1:55" ht="15" customHeight="1">
      <c r="A438" s="78" t="s">
        <v>247</v>
      </c>
      <c r="B438" s="75" t="s">
        <v>254</v>
      </c>
      <c r="C438" s="76">
        <v>60</v>
      </c>
      <c r="D438" s="76">
        <v>1000</v>
      </c>
      <c r="E438" s="76">
        <v>600</v>
      </c>
      <c r="F438" s="75" t="str">
        <f t="shared" si="175"/>
        <v>1000x600x60</v>
      </c>
      <c r="G438" s="163" t="s">
        <v>257</v>
      </c>
      <c r="H438" s="73" t="s">
        <v>256</v>
      </c>
      <c r="I438" s="72" t="s">
        <v>2</v>
      </c>
      <c r="J438" s="70"/>
      <c r="K438" s="69" t="s">
        <v>5</v>
      </c>
      <c r="L438" s="69"/>
      <c r="M438" s="68"/>
      <c r="N438" s="67">
        <v>4</v>
      </c>
      <c r="O438" s="60">
        <f t="shared" si="246"/>
        <v>2.4</v>
      </c>
      <c r="P438" s="59">
        <f t="shared" si="247"/>
        <v>0.14399999999999999</v>
      </c>
      <c r="Q438" s="58">
        <f t="shared" si="248"/>
        <v>22.175999999999998</v>
      </c>
      <c r="R438" s="168"/>
      <c r="S438" s="64"/>
      <c r="T438" s="167"/>
      <c r="U438" s="165"/>
      <c r="V438" s="166"/>
      <c r="W438" s="165"/>
      <c r="X438" s="165"/>
      <c r="Y438" s="164"/>
      <c r="Z438" s="62">
        <v>572</v>
      </c>
      <c r="AA438" s="61" t="s">
        <v>4</v>
      </c>
      <c r="AB438" s="60">
        <f t="shared" si="176"/>
        <v>1372.8</v>
      </c>
      <c r="AC438" s="59">
        <f t="shared" si="177"/>
        <v>82.367999999999995</v>
      </c>
      <c r="AD438" s="58">
        <f t="shared" si="178"/>
        <v>12684.671999999999</v>
      </c>
      <c r="AE438" s="160" t="s">
        <v>143</v>
      </c>
      <c r="AF438" s="56">
        <v>406</v>
      </c>
      <c r="AG438" s="55" t="s">
        <v>2</v>
      </c>
      <c r="AH438" s="54">
        <f t="shared" si="242"/>
        <v>974.4</v>
      </c>
      <c r="AI438" s="53">
        <f t="shared" si="243"/>
        <v>58.463999999999999</v>
      </c>
      <c r="AJ438" s="52">
        <f t="shared" si="244"/>
        <v>9003.4560000000001</v>
      </c>
      <c r="AK438" s="51" t="s">
        <v>255</v>
      </c>
      <c r="AL438" s="50"/>
      <c r="AM438" s="49">
        <f t="shared" si="205"/>
        <v>616.79999999999995</v>
      </c>
      <c r="AN438" s="48">
        <f t="shared" si="179"/>
        <v>740.16</v>
      </c>
      <c r="AO438" s="47">
        <f t="shared" si="245"/>
        <v>10280</v>
      </c>
      <c r="AP438" s="46">
        <f t="shared" si="180"/>
        <v>12336</v>
      </c>
      <c r="AZ438" s="71">
        <v>154</v>
      </c>
      <c r="BA438" s="45">
        <v>10280</v>
      </c>
      <c r="BC438" s="464"/>
    </row>
    <row r="439" spans="1:55" ht="15" customHeight="1">
      <c r="A439" s="78" t="s">
        <v>247</v>
      </c>
      <c r="B439" s="77" t="s">
        <v>254</v>
      </c>
      <c r="C439" s="76">
        <v>100</v>
      </c>
      <c r="D439" s="79">
        <v>1000</v>
      </c>
      <c r="E439" s="79">
        <v>600</v>
      </c>
      <c r="F439" s="75" t="str">
        <f t="shared" si="175"/>
        <v>1000x600x100</v>
      </c>
      <c r="G439" s="163" t="s">
        <v>253</v>
      </c>
      <c r="H439" s="73" t="s">
        <v>252</v>
      </c>
      <c r="I439" s="72" t="s">
        <v>2</v>
      </c>
      <c r="J439" s="70"/>
      <c r="K439" s="69" t="s">
        <v>5</v>
      </c>
      <c r="L439" s="69"/>
      <c r="M439" s="68"/>
      <c r="N439" s="67">
        <v>2</v>
      </c>
      <c r="O439" s="60">
        <f t="shared" si="246"/>
        <v>1.2</v>
      </c>
      <c r="P439" s="59">
        <f t="shared" si="247"/>
        <v>0.12</v>
      </c>
      <c r="Q439" s="58">
        <f t="shared" si="248"/>
        <v>17.52</v>
      </c>
      <c r="R439" s="168"/>
      <c r="S439" s="64"/>
      <c r="T439" s="167"/>
      <c r="U439" s="165"/>
      <c r="V439" s="166"/>
      <c r="W439" s="165"/>
      <c r="X439" s="165"/>
      <c r="Y439" s="164"/>
      <c r="Z439" s="62">
        <v>676</v>
      </c>
      <c r="AA439" s="61" t="s">
        <v>4</v>
      </c>
      <c r="AB439" s="60">
        <f t="shared" si="176"/>
        <v>811.19999999999993</v>
      </c>
      <c r="AC439" s="59">
        <f t="shared" si="177"/>
        <v>81.11999999999999</v>
      </c>
      <c r="AD439" s="58">
        <f t="shared" si="178"/>
        <v>11843.52</v>
      </c>
      <c r="AE439" s="160" t="s">
        <v>143</v>
      </c>
      <c r="AF439" s="56">
        <v>514</v>
      </c>
      <c r="AG439" s="55" t="s">
        <v>2</v>
      </c>
      <c r="AH439" s="54">
        <f t="shared" si="242"/>
        <v>616.79999999999995</v>
      </c>
      <c r="AI439" s="53">
        <f t="shared" si="243"/>
        <v>61.68</v>
      </c>
      <c r="AJ439" s="52">
        <f t="shared" si="244"/>
        <v>9005.2800000000007</v>
      </c>
      <c r="AK439" s="51" t="s">
        <v>251</v>
      </c>
      <c r="AL439" s="50"/>
      <c r="AM439" s="49">
        <f t="shared" si="205"/>
        <v>980</v>
      </c>
      <c r="AN439" s="48">
        <f t="shared" si="179"/>
        <v>1176</v>
      </c>
      <c r="AO439" s="47">
        <f t="shared" si="245"/>
        <v>9800</v>
      </c>
      <c r="AP439" s="46">
        <f t="shared" si="180"/>
        <v>11760</v>
      </c>
      <c r="AZ439" s="71">
        <v>146</v>
      </c>
      <c r="BA439" s="45">
        <v>9800</v>
      </c>
      <c r="BC439" s="464"/>
    </row>
    <row r="440" spans="1:55" ht="15" customHeight="1">
      <c r="A440" s="78" t="s">
        <v>247</v>
      </c>
      <c r="B440" s="75" t="s">
        <v>246</v>
      </c>
      <c r="C440" s="76">
        <v>100</v>
      </c>
      <c r="D440" s="76">
        <v>1200</v>
      </c>
      <c r="E440" s="76">
        <v>200</v>
      </c>
      <c r="F440" s="75" t="str">
        <f t="shared" si="175"/>
        <v>1200x200x100</v>
      </c>
      <c r="G440" s="163" t="s">
        <v>250</v>
      </c>
      <c r="H440" s="73" t="s">
        <v>249</v>
      </c>
      <c r="I440" s="72" t="s">
        <v>2</v>
      </c>
      <c r="J440" s="70" t="s">
        <v>5</v>
      </c>
      <c r="K440" s="69"/>
      <c r="L440" s="69"/>
      <c r="M440" s="68"/>
      <c r="N440" s="67">
        <v>6</v>
      </c>
      <c r="O440" s="60">
        <f t="shared" si="246"/>
        <v>1.44</v>
      </c>
      <c r="P440" s="59">
        <f t="shared" si="247"/>
        <v>0.14399999999999999</v>
      </c>
      <c r="Q440" s="58">
        <f t="shared" si="248"/>
        <v>16.559999999999999</v>
      </c>
      <c r="R440" s="66"/>
      <c r="S440" s="65"/>
      <c r="T440" s="64"/>
      <c r="U440" s="60"/>
      <c r="V440" s="59"/>
      <c r="W440" s="60"/>
      <c r="X440" s="60"/>
      <c r="Y440" s="63"/>
      <c r="Z440" s="62">
        <v>528</v>
      </c>
      <c r="AA440" s="61" t="s">
        <v>4</v>
      </c>
      <c r="AB440" s="60">
        <f t="shared" si="176"/>
        <v>760.31999999999994</v>
      </c>
      <c r="AC440" s="59">
        <f t="shared" si="177"/>
        <v>76.031999999999996</v>
      </c>
      <c r="AD440" s="58">
        <f t="shared" si="178"/>
        <v>8743.6799999999985</v>
      </c>
      <c r="AE440" s="160" t="s">
        <v>143</v>
      </c>
      <c r="AF440" s="56">
        <v>544</v>
      </c>
      <c r="AG440" s="177" t="s">
        <v>2</v>
      </c>
      <c r="AH440" s="54">
        <f t="shared" si="242"/>
        <v>783.36</v>
      </c>
      <c r="AI440" s="53">
        <f t="shared" si="243"/>
        <v>78.335999999999999</v>
      </c>
      <c r="AJ440" s="52">
        <f t="shared" si="244"/>
        <v>9008.64</v>
      </c>
      <c r="AK440" s="51" t="s">
        <v>248</v>
      </c>
      <c r="AL440" s="50"/>
      <c r="AM440" s="49">
        <f t="shared" si="205"/>
        <v>862</v>
      </c>
      <c r="AN440" s="48">
        <f t="shared" si="179"/>
        <v>1034.4000000000001</v>
      </c>
      <c r="AO440" s="47">
        <f t="shared" si="245"/>
        <v>8620</v>
      </c>
      <c r="AP440" s="46">
        <f t="shared" si="180"/>
        <v>10344</v>
      </c>
      <c r="AZ440" s="71">
        <v>115</v>
      </c>
      <c r="BA440" s="45">
        <v>8620</v>
      </c>
      <c r="BC440" s="464"/>
    </row>
    <row r="441" spans="1:55" ht="15.75" customHeight="1" thickBot="1">
      <c r="A441" s="44" t="s">
        <v>247</v>
      </c>
      <c r="B441" s="43" t="s">
        <v>246</v>
      </c>
      <c r="C441" s="42">
        <v>200</v>
      </c>
      <c r="D441" s="41">
        <v>1200</v>
      </c>
      <c r="E441" s="41">
        <v>200</v>
      </c>
      <c r="F441" s="40" t="str">
        <f t="shared" si="175"/>
        <v>1200x200x200</v>
      </c>
      <c r="G441" s="159" t="s">
        <v>244</v>
      </c>
      <c r="H441" s="38" t="s">
        <v>243</v>
      </c>
      <c r="I441" s="37" t="s">
        <v>2</v>
      </c>
      <c r="J441" s="35" t="s">
        <v>5</v>
      </c>
      <c r="K441" s="34"/>
      <c r="L441" s="34"/>
      <c r="M441" s="33"/>
      <c r="N441" s="32">
        <v>2</v>
      </c>
      <c r="O441" s="25">
        <f t="shared" si="246"/>
        <v>0.48</v>
      </c>
      <c r="P441" s="24">
        <f t="shared" si="247"/>
        <v>9.6000000000000002E-2</v>
      </c>
      <c r="Q441" s="23">
        <f t="shared" si="248"/>
        <v>11.040000000000001</v>
      </c>
      <c r="R441" s="31"/>
      <c r="S441" s="30"/>
      <c r="T441" s="29"/>
      <c r="U441" s="25"/>
      <c r="V441" s="24"/>
      <c r="W441" s="25"/>
      <c r="X441" s="25"/>
      <c r="Y441" s="28"/>
      <c r="Z441" s="27">
        <v>804</v>
      </c>
      <c r="AA441" s="26" t="s">
        <v>4</v>
      </c>
      <c r="AB441" s="25">
        <f t="shared" si="176"/>
        <v>385.91999999999996</v>
      </c>
      <c r="AC441" s="24">
        <f t="shared" si="177"/>
        <v>77.183999999999997</v>
      </c>
      <c r="AD441" s="23">
        <f t="shared" si="178"/>
        <v>8876.16</v>
      </c>
      <c r="AE441" s="153" t="s">
        <v>143</v>
      </c>
      <c r="AF441" s="21">
        <v>816</v>
      </c>
      <c r="AG441" s="176" t="s">
        <v>2</v>
      </c>
      <c r="AH441" s="19">
        <f t="shared" si="242"/>
        <v>391.68</v>
      </c>
      <c r="AI441" s="18">
        <f t="shared" si="243"/>
        <v>78.335999999999999</v>
      </c>
      <c r="AJ441" s="17">
        <f t="shared" si="244"/>
        <v>9008.6400000000012</v>
      </c>
      <c r="AK441" s="16" t="s">
        <v>242</v>
      </c>
      <c r="AL441" s="15"/>
      <c r="AM441" s="14">
        <f t="shared" si="205"/>
        <v>1724</v>
      </c>
      <c r="AN441" s="13">
        <f t="shared" si="179"/>
        <v>2068.8000000000002</v>
      </c>
      <c r="AO441" s="12">
        <f t="shared" si="245"/>
        <v>8620</v>
      </c>
      <c r="AP441" s="11">
        <f t="shared" si="180"/>
        <v>10344</v>
      </c>
      <c r="AZ441" s="36">
        <v>115</v>
      </c>
      <c r="BA441" s="10">
        <v>8620</v>
      </c>
      <c r="BC441" s="464"/>
    </row>
    <row r="442" spans="1:55" ht="15" customHeight="1">
      <c r="A442" s="112" t="s">
        <v>148</v>
      </c>
      <c r="B442" s="110" t="s">
        <v>235</v>
      </c>
      <c r="C442" s="111">
        <v>50</v>
      </c>
      <c r="D442" s="111">
        <v>1000</v>
      </c>
      <c r="E442" s="111">
        <v>600</v>
      </c>
      <c r="F442" s="110" t="str">
        <f t="shared" si="175"/>
        <v>1000x600x50</v>
      </c>
      <c r="G442" s="175" t="s">
        <v>241</v>
      </c>
      <c r="H442" s="108" t="s">
        <v>240</v>
      </c>
      <c r="I442" s="107" t="s">
        <v>2</v>
      </c>
      <c r="J442" s="105" t="s">
        <v>5</v>
      </c>
      <c r="K442" s="104" t="s">
        <v>5</v>
      </c>
      <c r="L442" s="104" t="s">
        <v>5</v>
      </c>
      <c r="M442" s="103" t="s">
        <v>5</v>
      </c>
      <c r="N442" s="102">
        <v>6</v>
      </c>
      <c r="O442" s="95">
        <f t="shared" si="246"/>
        <v>3.6</v>
      </c>
      <c r="P442" s="94">
        <f t="shared" si="247"/>
        <v>0.18</v>
      </c>
      <c r="Q442" s="93">
        <f t="shared" si="248"/>
        <v>16.2</v>
      </c>
      <c r="R442" s="174"/>
      <c r="S442" s="99"/>
      <c r="T442" s="173"/>
      <c r="U442" s="171"/>
      <c r="V442" s="172"/>
      <c r="W442" s="171"/>
      <c r="X442" s="171"/>
      <c r="Y442" s="170"/>
      <c r="Z442" s="97">
        <v>416</v>
      </c>
      <c r="AA442" s="96" t="s">
        <v>4</v>
      </c>
      <c r="AB442" s="95">
        <f t="shared" si="176"/>
        <v>1497.6000000000001</v>
      </c>
      <c r="AC442" s="94">
        <f t="shared" si="177"/>
        <v>74.88</v>
      </c>
      <c r="AD442" s="93">
        <f t="shared" si="178"/>
        <v>6739.2</v>
      </c>
      <c r="AE442" s="169" t="s">
        <v>143</v>
      </c>
      <c r="AF442" s="91">
        <v>556</v>
      </c>
      <c r="AG442" s="90" t="s">
        <v>2</v>
      </c>
      <c r="AH442" s="89">
        <f t="shared" si="242"/>
        <v>2001.6000000000001</v>
      </c>
      <c r="AI442" s="88">
        <f t="shared" si="243"/>
        <v>100.08</v>
      </c>
      <c r="AJ442" s="87">
        <f t="shared" si="244"/>
        <v>9007.1999999999989</v>
      </c>
      <c r="AK442" s="86" t="s">
        <v>239</v>
      </c>
      <c r="AL442" s="85"/>
      <c r="AM442" s="84">
        <f t="shared" si="205"/>
        <v>275</v>
      </c>
      <c r="AN442" s="83">
        <f t="shared" si="179"/>
        <v>330</v>
      </c>
      <c r="AO442" s="82">
        <f t="shared" ref="AO442:AO470" si="249">ROUND(BA442*(1-$AP$13),2)</f>
        <v>5500</v>
      </c>
      <c r="AP442" s="81">
        <f t="shared" si="180"/>
        <v>6600</v>
      </c>
      <c r="AZ442" s="106">
        <v>90</v>
      </c>
      <c r="BA442" s="80">
        <v>5500</v>
      </c>
      <c r="BC442" s="464"/>
    </row>
    <row r="443" spans="1:55" ht="15" customHeight="1">
      <c r="A443" s="78" t="s">
        <v>148</v>
      </c>
      <c r="B443" s="77" t="s">
        <v>235</v>
      </c>
      <c r="C443" s="76">
        <v>100</v>
      </c>
      <c r="D443" s="79">
        <v>1000</v>
      </c>
      <c r="E443" s="79">
        <v>600</v>
      </c>
      <c r="F443" s="75" t="str">
        <f t="shared" si="175"/>
        <v>1000x600x100</v>
      </c>
      <c r="G443" s="163" t="s">
        <v>238</v>
      </c>
      <c r="H443" s="73" t="s">
        <v>237</v>
      </c>
      <c r="I443" s="72" t="s">
        <v>2</v>
      </c>
      <c r="J443" s="70" t="s">
        <v>5</v>
      </c>
      <c r="K443" s="69" t="s">
        <v>5</v>
      </c>
      <c r="L443" s="69" t="s">
        <v>5</v>
      </c>
      <c r="M443" s="68" t="s">
        <v>5</v>
      </c>
      <c r="N443" s="67">
        <v>3</v>
      </c>
      <c r="O443" s="60">
        <f t="shared" si="246"/>
        <v>1.8</v>
      </c>
      <c r="P443" s="59">
        <f t="shared" si="247"/>
        <v>0.18</v>
      </c>
      <c r="Q443" s="58">
        <f t="shared" si="248"/>
        <v>16.2</v>
      </c>
      <c r="R443" s="168"/>
      <c r="S443" s="64"/>
      <c r="T443" s="167"/>
      <c r="U443" s="165"/>
      <c r="V443" s="166"/>
      <c r="W443" s="165"/>
      <c r="X443" s="165"/>
      <c r="Y443" s="164"/>
      <c r="Z443" s="62">
        <v>416</v>
      </c>
      <c r="AA443" s="61" t="s">
        <v>4</v>
      </c>
      <c r="AB443" s="60">
        <f t="shared" si="176"/>
        <v>748.80000000000007</v>
      </c>
      <c r="AC443" s="59">
        <f t="shared" si="177"/>
        <v>74.88</v>
      </c>
      <c r="AD443" s="58">
        <f t="shared" si="178"/>
        <v>6739.2</v>
      </c>
      <c r="AE443" s="160" t="s">
        <v>143</v>
      </c>
      <c r="AF443" s="56">
        <v>556</v>
      </c>
      <c r="AG443" s="55" t="s">
        <v>2</v>
      </c>
      <c r="AH443" s="54">
        <f t="shared" si="242"/>
        <v>1000.8000000000001</v>
      </c>
      <c r="AI443" s="53">
        <f t="shared" si="243"/>
        <v>100.08</v>
      </c>
      <c r="AJ443" s="52">
        <f t="shared" si="244"/>
        <v>9007.1999999999989</v>
      </c>
      <c r="AK443" s="51" t="s">
        <v>236</v>
      </c>
      <c r="AL443" s="50"/>
      <c r="AM443" s="49">
        <f t="shared" si="205"/>
        <v>550</v>
      </c>
      <c r="AN443" s="48">
        <f t="shared" si="179"/>
        <v>660</v>
      </c>
      <c r="AO443" s="47">
        <f t="shared" si="249"/>
        <v>5500</v>
      </c>
      <c r="AP443" s="46">
        <f t="shared" si="180"/>
        <v>6600</v>
      </c>
      <c r="AZ443" s="71">
        <v>90</v>
      </c>
      <c r="BA443" s="45">
        <v>5500</v>
      </c>
      <c r="BC443" s="464"/>
    </row>
    <row r="444" spans="1:55" ht="15" customHeight="1">
      <c r="A444" s="78" t="s">
        <v>148</v>
      </c>
      <c r="B444" s="77" t="s">
        <v>235</v>
      </c>
      <c r="C444" s="76">
        <v>150</v>
      </c>
      <c r="D444" s="79">
        <v>1000</v>
      </c>
      <c r="E444" s="79">
        <v>600</v>
      </c>
      <c r="F444" s="75" t="str">
        <f t="shared" si="175"/>
        <v>1000x600x150</v>
      </c>
      <c r="G444" s="163" t="s">
        <v>234</v>
      </c>
      <c r="H444" s="73" t="s">
        <v>233</v>
      </c>
      <c r="I444" s="72" t="s">
        <v>2</v>
      </c>
      <c r="J444" s="70" t="s">
        <v>5</v>
      </c>
      <c r="K444" s="69" t="s">
        <v>5</v>
      </c>
      <c r="L444" s="69" t="s">
        <v>5</v>
      </c>
      <c r="M444" s="68" t="s">
        <v>5</v>
      </c>
      <c r="N444" s="67">
        <v>2</v>
      </c>
      <c r="O444" s="60">
        <f t="shared" si="246"/>
        <v>1.2</v>
      </c>
      <c r="P444" s="59">
        <f t="shared" si="247"/>
        <v>0.18</v>
      </c>
      <c r="Q444" s="58">
        <f t="shared" si="248"/>
        <v>16.2</v>
      </c>
      <c r="R444" s="168"/>
      <c r="S444" s="64"/>
      <c r="T444" s="167"/>
      <c r="U444" s="165"/>
      <c r="V444" s="166"/>
      <c r="W444" s="165"/>
      <c r="X444" s="165"/>
      <c r="Y444" s="164"/>
      <c r="Z444" s="62">
        <v>416</v>
      </c>
      <c r="AA444" s="61" t="s">
        <v>4</v>
      </c>
      <c r="AB444" s="60">
        <f t="shared" si="176"/>
        <v>499.2</v>
      </c>
      <c r="AC444" s="59">
        <f t="shared" si="177"/>
        <v>74.88</v>
      </c>
      <c r="AD444" s="58">
        <f t="shared" si="178"/>
        <v>6739.2</v>
      </c>
      <c r="AE444" s="160" t="s">
        <v>143</v>
      </c>
      <c r="AF444" s="56">
        <v>556</v>
      </c>
      <c r="AG444" s="55" t="s">
        <v>2</v>
      </c>
      <c r="AH444" s="54">
        <f t="shared" si="242"/>
        <v>667.19999999999993</v>
      </c>
      <c r="AI444" s="53">
        <f t="shared" si="243"/>
        <v>100.08</v>
      </c>
      <c r="AJ444" s="52">
        <f t="shared" si="244"/>
        <v>9007.1999999999989</v>
      </c>
      <c r="AK444" s="51" t="s">
        <v>232</v>
      </c>
      <c r="AL444" s="50"/>
      <c r="AM444" s="49">
        <f t="shared" si="205"/>
        <v>825</v>
      </c>
      <c r="AN444" s="48">
        <f t="shared" si="179"/>
        <v>990</v>
      </c>
      <c r="AO444" s="47">
        <f t="shared" si="249"/>
        <v>5500</v>
      </c>
      <c r="AP444" s="46">
        <f t="shared" si="180"/>
        <v>6600</v>
      </c>
      <c r="AZ444" s="71">
        <v>90</v>
      </c>
      <c r="BA444" s="45">
        <v>5500</v>
      </c>
      <c r="BC444" s="464"/>
    </row>
    <row r="445" spans="1:55" ht="15" customHeight="1">
      <c r="A445" s="78" t="s">
        <v>148</v>
      </c>
      <c r="B445" s="75" t="s">
        <v>231</v>
      </c>
      <c r="C445" s="76">
        <v>100</v>
      </c>
      <c r="D445" s="76">
        <v>1000</v>
      </c>
      <c r="E445" s="76">
        <v>600</v>
      </c>
      <c r="F445" s="75" t="str">
        <f t="shared" si="175"/>
        <v>1000x600x100</v>
      </c>
      <c r="G445" s="163" t="s">
        <v>230</v>
      </c>
      <c r="H445" s="73" t="s">
        <v>229</v>
      </c>
      <c r="I445" s="72" t="s">
        <v>2</v>
      </c>
      <c r="J445" s="70" t="s">
        <v>5</v>
      </c>
      <c r="K445" s="69" t="s">
        <v>5</v>
      </c>
      <c r="L445" s="69" t="s">
        <v>5</v>
      </c>
      <c r="M445" s="68" t="s">
        <v>5</v>
      </c>
      <c r="N445" s="67">
        <v>3</v>
      </c>
      <c r="O445" s="60">
        <f t="shared" si="246"/>
        <v>1.8</v>
      </c>
      <c r="P445" s="59">
        <f t="shared" si="247"/>
        <v>0.18</v>
      </c>
      <c r="Q445" s="58">
        <f t="shared" si="248"/>
        <v>14.399999999999999</v>
      </c>
      <c r="R445" s="168"/>
      <c r="S445" s="64"/>
      <c r="T445" s="167"/>
      <c r="U445" s="165"/>
      <c r="V445" s="166"/>
      <c r="W445" s="165"/>
      <c r="X445" s="165"/>
      <c r="Y445" s="164"/>
      <c r="Z445" s="62">
        <v>416</v>
      </c>
      <c r="AA445" s="61" t="s">
        <v>4</v>
      </c>
      <c r="AB445" s="60">
        <f t="shared" si="176"/>
        <v>748.80000000000007</v>
      </c>
      <c r="AC445" s="59">
        <f t="shared" si="177"/>
        <v>74.88</v>
      </c>
      <c r="AD445" s="58">
        <f t="shared" si="178"/>
        <v>5990.4</v>
      </c>
      <c r="AE445" s="160" t="s">
        <v>143</v>
      </c>
      <c r="AF445" s="56">
        <v>625</v>
      </c>
      <c r="AG445" s="55" t="s">
        <v>2</v>
      </c>
      <c r="AH445" s="54">
        <f t="shared" si="242"/>
        <v>1125</v>
      </c>
      <c r="AI445" s="53">
        <f t="shared" si="243"/>
        <v>112.5</v>
      </c>
      <c r="AJ445" s="52">
        <f t="shared" si="244"/>
        <v>9000</v>
      </c>
      <c r="AK445" s="51" t="s">
        <v>228</v>
      </c>
      <c r="AL445" s="50"/>
      <c r="AM445" s="49">
        <f t="shared" si="205"/>
        <v>500</v>
      </c>
      <c r="AN445" s="48">
        <f t="shared" si="179"/>
        <v>600</v>
      </c>
      <c r="AO445" s="47">
        <f t="shared" si="249"/>
        <v>5000</v>
      </c>
      <c r="AP445" s="46">
        <f t="shared" si="180"/>
        <v>6000</v>
      </c>
      <c r="AZ445" s="71">
        <v>80</v>
      </c>
      <c r="BA445" s="45">
        <v>5000</v>
      </c>
      <c r="BC445" s="464"/>
    </row>
    <row r="446" spans="1:55" ht="15" customHeight="1">
      <c r="A446" s="78" t="s">
        <v>148</v>
      </c>
      <c r="B446" s="75" t="s">
        <v>227</v>
      </c>
      <c r="C446" s="76">
        <v>100</v>
      </c>
      <c r="D446" s="76">
        <v>1000</v>
      </c>
      <c r="E446" s="76">
        <v>600</v>
      </c>
      <c r="F446" s="75" t="str">
        <f t="shared" si="175"/>
        <v>1000x600x100</v>
      </c>
      <c r="G446" s="163" t="s">
        <v>225</v>
      </c>
      <c r="H446" s="73" t="s">
        <v>224</v>
      </c>
      <c r="I446" s="72" t="s">
        <v>2</v>
      </c>
      <c r="J446" s="70" t="s">
        <v>5</v>
      </c>
      <c r="K446" s="69" t="s">
        <v>5</v>
      </c>
      <c r="L446" s="69" t="s">
        <v>5</v>
      </c>
      <c r="M446" s="68" t="s">
        <v>5</v>
      </c>
      <c r="N446" s="67">
        <v>3</v>
      </c>
      <c r="O446" s="60">
        <f t="shared" si="246"/>
        <v>1.8</v>
      </c>
      <c r="P446" s="59">
        <f t="shared" si="247"/>
        <v>0.18</v>
      </c>
      <c r="Q446" s="58">
        <f t="shared" si="248"/>
        <v>12.6</v>
      </c>
      <c r="R446" s="168"/>
      <c r="S446" s="64"/>
      <c r="T446" s="167"/>
      <c r="U446" s="165"/>
      <c r="V446" s="166"/>
      <c r="W446" s="165"/>
      <c r="X446" s="165"/>
      <c r="Y446" s="164"/>
      <c r="Z446" s="62">
        <v>416</v>
      </c>
      <c r="AA446" s="61" t="s">
        <v>4</v>
      </c>
      <c r="AB446" s="60">
        <f t="shared" si="176"/>
        <v>748.80000000000007</v>
      </c>
      <c r="AC446" s="59">
        <f t="shared" si="177"/>
        <v>74.88</v>
      </c>
      <c r="AD446" s="58">
        <f t="shared" si="178"/>
        <v>5241.5999999999995</v>
      </c>
      <c r="AE446" s="160" t="s">
        <v>143</v>
      </c>
      <c r="AF446" s="56">
        <v>715</v>
      </c>
      <c r="AG446" s="55" t="s">
        <v>2</v>
      </c>
      <c r="AH446" s="54">
        <f t="shared" si="242"/>
        <v>1287</v>
      </c>
      <c r="AI446" s="53">
        <f t="shared" si="243"/>
        <v>128.69999999999999</v>
      </c>
      <c r="AJ446" s="52">
        <f t="shared" si="244"/>
        <v>9009</v>
      </c>
      <c r="AK446" s="51" t="s">
        <v>223</v>
      </c>
      <c r="AL446" s="50"/>
      <c r="AM446" s="49">
        <f t="shared" si="205"/>
        <v>450</v>
      </c>
      <c r="AN446" s="48">
        <f t="shared" si="179"/>
        <v>540</v>
      </c>
      <c r="AO446" s="47">
        <f t="shared" si="249"/>
        <v>4500</v>
      </c>
      <c r="AP446" s="46">
        <f t="shared" si="180"/>
        <v>5400</v>
      </c>
      <c r="AZ446" s="71">
        <v>70</v>
      </c>
      <c r="BA446" s="45">
        <v>4500</v>
      </c>
      <c r="BC446" s="464"/>
    </row>
    <row r="447" spans="1:55" ht="15" customHeight="1">
      <c r="A447" s="78" t="s">
        <v>148</v>
      </c>
      <c r="B447" s="75" t="s">
        <v>207</v>
      </c>
      <c r="C447" s="76">
        <v>102</v>
      </c>
      <c r="D447" s="76">
        <v>1200</v>
      </c>
      <c r="E447" s="76">
        <v>627</v>
      </c>
      <c r="F447" s="75" t="str">
        <f t="shared" si="175"/>
        <v>1200x627x102</v>
      </c>
      <c r="G447" s="163" t="s">
        <v>222</v>
      </c>
      <c r="H447" s="73" t="s">
        <v>221</v>
      </c>
      <c r="I447" s="72" t="s">
        <v>115</v>
      </c>
      <c r="J447" s="70" t="s">
        <v>5</v>
      </c>
      <c r="K447" s="69"/>
      <c r="L447" s="69"/>
      <c r="M447" s="68"/>
      <c r="N447" s="162"/>
      <c r="O447" s="60"/>
      <c r="P447" s="59"/>
      <c r="Q447" s="58"/>
      <c r="R447" s="66" t="s">
        <v>4</v>
      </c>
      <c r="S447" s="65">
        <v>2</v>
      </c>
      <c r="T447" s="64">
        <v>46</v>
      </c>
      <c r="U447" s="60">
        <f t="shared" ref="U447:U452" si="250">T447*D447*E447/1000000</f>
        <v>34.610399999999998</v>
      </c>
      <c r="V447" s="59">
        <f t="shared" ref="V447:V452" si="251">U447*C447/1000</f>
        <v>3.5302608000000002</v>
      </c>
      <c r="W447" s="60">
        <f t="shared" ref="W447:W452" si="252">AZ447*V447</f>
        <v>405.97999200000004</v>
      </c>
      <c r="X447" s="60" t="s">
        <v>151</v>
      </c>
      <c r="Y447" s="63">
        <f t="shared" ref="Y447:Y452" si="253">T447/S447*C447+140</f>
        <v>2486</v>
      </c>
      <c r="Z447" s="161" t="s">
        <v>4</v>
      </c>
      <c r="AA447" s="64">
        <v>20</v>
      </c>
      <c r="AB447" s="60">
        <f t="shared" si="176"/>
        <v>692.20799999999997</v>
      </c>
      <c r="AC447" s="59">
        <f t="shared" si="177"/>
        <v>70.605215999999999</v>
      </c>
      <c r="AD447" s="58">
        <f t="shared" si="178"/>
        <v>8119.5998400000008</v>
      </c>
      <c r="AE447" s="160" t="s">
        <v>143</v>
      </c>
      <c r="AF447" s="56">
        <v>23</v>
      </c>
      <c r="AG447" s="55" t="s">
        <v>150</v>
      </c>
      <c r="AH447" s="54">
        <f t="shared" si="242"/>
        <v>796.03919999999994</v>
      </c>
      <c r="AI447" s="53">
        <f t="shared" si="243"/>
        <v>81.195998400000008</v>
      </c>
      <c r="AJ447" s="52">
        <f t="shared" si="244"/>
        <v>9337.5398160000004</v>
      </c>
      <c r="AK447" s="51"/>
      <c r="AL447" s="50" t="s">
        <v>220</v>
      </c>
      <c r="AM447" s="49">
        <f t="shared" si="205"/>
        <v>683.4</v>
      </c>
      <c r="AN447" s="48">
        <f t="shared" si="179"/>
        <v>820.08</v>
      </c>
      <c r="AO447" s="47">
        <f t="shared" si="249"/>
        <v>6700</v>
      </c>
      <c r="AP447" s="46">
        <f t="shared" si="180"/>
        <v>8040</v>
      </c>
      <c r="AZ447" s="71">
        <v>115</v>
      </c>
      <c r="BA447" s="45">
        <v>6700</v>
      </c>
      <c r="BC447" s="464"/>
    </row>
    <row r="448" spans="1:55" ht="15" customHeight="1">
      <c r="A448" s="78" t="s">
        <v>148</v>
      </c>
      <c r="B448" s="77" t="s">
        <v>207</v>
      </c>
      <c r="C448" s="79">
        <v>102</v>
      </c>
      <c r="D448" s="76">
        <v>2400</v>
      </c>
      <c r="E448" s="76">
        <v>1200</v>
      </c>
      <c r="F448" s="75" t="str">
        <f t="shared" si="175"/>
        <v>2400x1200x102</v>
      </c>
      <c r="G448" s="163" t="s">
        <v>219</v>
      </c>
      <c r="H448" s="73" t="s">
        <v>218</v>
      </c>
      <c r="I448" s="72" t="s">
        <v>115</v>
      </c>
      <c r="J448" s="70"/>
      <c r="K448" s="69" t="s">
        <v>5</v>
      </c>
      <c r="L448" s="69" t="s">
        <v>5</v>
      </c>
      <c r="M448" s="68"/>
      <c r="N448" s="162"/>
      <c r="O448" s="60"/>
      <c r="P448" s="59"/>
      <c r="Q448" s="58"/>
      <c r="R448" s="66" t="s">
        <v>4</v>
      </c>
      <c r="S448" s="65">
        <v>1</v>
      </c>
      <c r="T448" s="64">
        <v>21</v>
      </c>
      <c r="U448" s="60">
        <f t="shared" si="250"/>
        <v>60.48</v>
      </c>
      <c r="V448" s="59">
        <f t="shared" si="251"/>
        <v>6.1689600000000002</v>
      </c>
      <c r="W448" s="60">
        <f t="shared" si="252"/>
        <v>709.43040000000008</v>
      </c>
      <c r="X448" s="60" t="s">
        <v>204</v>
      </c>
      <c r="Y448" s="63">
        <f t="shared" si="253"/>
        <v>2282</v>
      </c>
      <c r="Z448" s="161" t="s">
        <v>4</v>
      </c>
      <c r="AA448" s="64">
        <v>11</v>
      </c>
      <c r="AB448" s="60">
        <f t="shared" si="176"/>
        <v>665.28</v>
      </c>
      <c r="AC448" s="59">
        <f t="shared" si="177"/>
        <v>67.858559999999997</v>
      </c>
      <c r="AD448" s="58">
        <f t="shared" si="178"/>
        <v>7803.7344000000012</v>
      </c>
      <c r="AE448" s="160" t="s">
        <v>143</v>
      </c>
      <c r="AF448" s="56">
        <v>13</v>
      </c>
      <c r="AG448" s="55" t="s">
        <v>150</v>
      </c>
      <c r="AH448" s="54">
        <f t="shared" si="242"/>
        <v>786.24</v>
      </c>
      <c r="AI448" s="53">
        <f t="shared" si="243"/>
        <v>80.196480000000008</v>
      </c>
      <c r="AJ448" s="52">
        <f t="shared" si="244"/>
        <v>9222.5952000000016</v>
      </c>
      <c r="AK448" s="51"/>
      <c r="AL448" s="50" t="s">
        <v>217</v>
      </c>
      <c r="AM448" s="49">
        <f t="shared" si="205"/>
        <v>683.4</v>
      </c>
      <c r="AN448" s="48">
        <f t="shared" si="179"/>
        <v>820.08</v>
      </c>
      <c r="AO448" s="47">
        <f t="shared" si="249"/>
        <v>6700</v>
      </c>
      <c r="AP448" s="46">
        <f t="shared" si="180"/>
        <v>8040</v>
      </c>
      <c r="AZ448" s="71">
        <v>115</v>
      </c>
      <c r="BA448" s="45">
        <v>6700</v>
      </c>
      <c r="BC448" s="464"/>
    </row>
    <row r="449" spans="1:55" ht="15" customHeight="1">
      <c r="A449" s="78" t="s">
        <v>148</v>
      </c>
      <c r="B449" s="77" t="s">
        <v>207</v>
      </c>
      <c r="C449" s="76">
        <v>122</v>
      </c>
      <c r="D449" s="76">
        <v>1200</v>
      </c>
      <c r="E449" s="76">
        <v>627</v>
      </c>
      <c r="F449" s="75" t="str">
        <f t="shared" si="175"/>
        <v>1200x627x122</v>
      </c>
      <c r="G449" s="163" t="s">
        <v>216</v>
      </c>
      <c r="H449" s="73" t="s">
        <v>215</v>
      </c>
      <c r="I449" s="72" t="s">
        <v>115</v>
      </c>
      <c r="J449" s="70" t="s">
        <v>5</v>
      </c>
      <c r="K449" s="69"/>
      <c r="L449" s="69"/>
      <c r="M449" s="68"/>
      <c r="N449" s="162"/>
      <c r="O449" s="60"/>
      <c r="P449" s="59"/>
      <c r="Q449" s="58"/>
      <c r="R449" s="66" t="s">
        <v>4</v>
      </c>
      <c r="S449" s="65">
        <v>2</v>
      </c>
      <c r="T449" s="64">
        <v>36</v>
      </c>
      <c r="U449" s="60">
        <f t="shared" si="250"/>
        <v>27.086400000000001</v>
      </c>
      <c r="V449" s="59">
        <f t="shared" si="251"/>
        <v>3.3045408000000003</v>
      </c>
      <c r="W449" s="60">
        <f t="shared" si="252"/>
        <v>380.02219200000002</v>
      </c>
      <c r="X449" s="60" t="s">
        <v>151</v>
      </c>
      <c r="Y449" s="63">
        <f t="shared" si="253"/>
        <v>2336</v>
      </c>
      <c r="Z449" s="161" t="s">
        <v>4</v>
      </c>
      <c r="AA449" s="64">
        <v>20</v>
      </c>
      <c r="AB449" s="60">
        <f t="shared" si="176"/>
        <v>541.72800000000007</v>
      </c>
      <c r="AC449" s="59">
        <f t="shared" si="177"/>
        <v>66.090816000000004</v>
      </c>
      <c r="AD449" s="58">
        <f t="shared" si="178"/>
        <v>7600.4438399999999</v>
      </c>
      <c r="AE449" s="160" t="s">
        <v>143</v>
      </c>
      <c r="AF449" s="56">
        <v>24</v>
      </c>
      <c r="AG449" s="55" t="s">
        <v>150</v>
      </c>
      <c r="AH449" s="54">
        <f t="shared" si="242"/>
        <v>650.07360000000006</v>
      </c>
      <c r="AI449" s="53">
        <f t="shared" si="243"/>
        <v>79.30897920000001</v>
      </c>
      <c r="AJ449" s="52">
        <f t="shared" si="244"/>
        <v>9120.5326080000013</v>
      </c>
      <c r="AK449" s="51"/>
      <c r="AL449" s="50" t="s">
        <v>214</v>
      </c>
      <c r="AM449" s="49">
        <f t="shared" si="205"/>
        <v>817.4</v>
      </c>
      <c r="AN449" s="48">
        <f t="shared" si="179"/>
        <v>980.88</v>
      </c>
      <c r="AO449" s="47">
        <f t="shared" si="249"/>
        <v>6700</v>
      </c>
      <c r="AP449" s="46">
        <f t="shared" si="180"/>
        <v>8040</v>
      </c>
      <c r="AZ449" s="71">
        <v>115</v>
      </c>
      <c r="BA449" s="45">
        <v>6700</v>
      </c>
      <c r="BC449" s="464"/>
    </row>
    <row r="450" spans="1:55" ht="15" customHeight="1">
      <c r="A450" s="78" t="s">
        <v>148</v>
      </c>
      <c r="B450" s="77" t="s">
        <v>207</v>
      </c>
      <c r="C450" s="79">
        <v>122</v>
      </c>
      <c r="D450" s="76">
        <v>2400</v>
      </c>
      <c r="E450" s="76">
        <v>1200</v>
      </c>
      <c r="F450" s="75" t="str">
        <f t="shared" si="175"/>
        <v>2400x1200x122</v>
      </c>
      <c r="G450" s="74" t="s">
        <v>213</v>
      </c>
      <c r="H450" s="73" t="s">
        <v>212</v>
      </c>
      <c r="I450" s="72" t="s">
        <v>115</v>
      </c>
      <c r="J450" s="70"/>
      <c r="K450" s="69" t="s">
        <v>5</v>
      </c>
      <c r="L450" s="69" t="s">
        <v>5</v>
      </c>
      <c r="M450" s="68"/>
      <c r="N450" s="162"/>
      <c r="O450" s="60"/>
      <c r="P450" s="59"/>
      <c r="Q450" s="58"/>
      <c r="R450" s="66" t="s">
        <v>4</v>
      </c>
      <c r="S450" s="65">
        <v>1</v>
      </c>
      <c r="T450" s="64">
        <v>18</v>
      </c>
      <c r="U450" s="60">
        <f t="shared" si="250"/>
        <v>51.84</v>
      </c>
      <c r="V450" s="59">
        <f t="shared" si="251"/>
        <v>6.3244800000000003</v>
      </c>
      <c r="W450" s="60">
        <f t="shared" si="252"/>
        <v>727.3152</v>
      </c>
      <c r="X450" s="60" t="s">
        <v>204</v>
      </c>
      <c r="Y450" s="63">
        <f t="shared" si="253"/>
        <v>2336</v>
      </c>
      <c r="Z450" s="161" t="s">
        <v>4</v>
      </c>
      <c r="AA450" s="64">
        <v>11</v>
      </c>
      <c r="AB450" s="60">
        <f t="shared" si="176"/>
        <v>570.24</v>
      </c>
      <c r="AC450" s="59">
        <f t="shared" si="177"/>
        <v>69.569280000000006</v>
      </c>
      <c r="AD450" s="58">
        <f t="shared" si="178"/>
        <v>8000.4672</v>
      </c>
      <c r="AE450" s="160" t="s">
        <v>143</v>
      </c>
      <c r="AF450" s="56">
        <v>13</v>
      </c>
      <c r="AG450" s="55" t="s">
        <v>150</v>
      </c>
      <c r="AH450" s="54">
        <f t="shared" si="242"/>
        <v>673.92000000000007</v>
      </c>
      <c r="AI450" s="53">
        <f t="shared" si="243"/>
        <v>82.218240000000009</v>
      </c>
      <c r="AJ450" s="52">
        <f t="shared" si="244"/>
        <v>9455.097600000001</v>
      </c>
      <c r="AK450" s="51"/>
      <c r="AL450" s="50" t="s">
        <v>211</v>
      </c>
      <c r="AM450" s="49">
        <f t="shared" si="205"/>
        <v>817.4</v>
      </c>
      <c r="AN450" s="48">
        <f t="shared" si="179"/>
        <v>980.88</v>
      </c>
      <c r="AO450" s="47">
        <f t="shared" si="249"/>
        <v>6700</v>
      </c>
      <c r="AP450" s="46">
        <f t="shared" si="180"/>
        <v>8040</v>
      </c>
      <c r="AZ450" s="71">
        <v>115</v>
      </c>
      <c r="BA450" s="45">
        <v>6700</v>
      </c>
      <c r="BC450" s="464"/>
    </row>
    <row r="451" spans="1:55" ht="15" customHeight="1">
      <c r="A451" s="78" t="s">
        <v>148</v>
      </c>
      <c r="B451" s="77" t="s">
        <v>207</v>
      </c>
      <c r="C451" s="76">
        <v>152</v>
      </c>
      <c r="D451" s="76">
        <v>1200</v>
      </c>
      <c r="E451" s="76">
        <v>627</v>
      </c>
      <c r="F451" s="75" t="str">
        <f t="shared" si="175"/>
        <v>1200x627x152</v>
      </c>
      <c r="G451" s="74" t="s">
        <v>210</v>
      </c>
      <c r="H451" s="73" t="s">
        <v>209</v>
      </c>
      <c r="I451" s="72" t="s">
        <v>115</v>
      </c>
      <c r="J451" s="70" t="s">
        <v>5</v>
      </c>
      <c r="K451" s="69"/>
      <c r="L451" s="69"/>
      <c r="M451" s="68"/>
      <c r="N451" s="162"/>
      <c r="O451" s="60"/>
      <c r="P451" s="59"/>
      <c r="Q451" s="58"/>
      <c r="R451" s="66" t="s">
        <v>4</v>
      </c>
      <c r="S451" s="65">
        <v>2</v>
      </c>
      <c r="T451" s="64">
        <v>30</v>
      </c>
      <c r="U451" s="60">
        <f t="shared" si="250"/>
        <v>22.571999999999999</v>
      </c>
      <c r="V451" s="59">
        <f t="shared" si="251"/>
        <v>3.4309439999999998</v>
      </c>
      <c r="W451" s="60">
        <f t="shared" si="252"/>
        <v>394.55856</v>
      </c>
      <c r="X451" s="60" t="s">
        <v>151</v>
      </c>
      <c r="Y451" s="63">
        <f t="shared" si="253"/>
        <v>2420</v>
      </c>
      <c r="Z451" s="161" t="s">
        <v>4</v>
      </c>
      <c r="AA451" s="64">
        <v>20</v>
      </c>
      <c r="AB451" s="60">
        <f t="shared" si="176"/>
        <v>451.44</v>
      </c>
      <c r="AC451" s="59">
        <f t="shared" si="177"/>
        <v>68.61887999999999</v>
      </c>
      <c r="AD451" s="58">
        <f t="shared" si="178"/>
        <v>7891.1711999999998</v>
      </c>
      <c r="AE451" s="160" t="s">
        <v>143</v>
      </c>
      <c r="AF451" s="56">
        <v>23</v>
      </c>
      <c r="AG451" s="55" t="s">
        <v>150</v>
      </c>
      <c r="AH451" s="54">
        <f t="shared" si="242"/>
        <v>519.15599999999995</v>
      </c>
      <c r="AI451" s="53">
        <f t="shared" si="243"/>
        <v>78.911711999999994</v>
      </c>
      <c r="AJ451" s="52">
        <f t="shared" si="244"/>
        <v>9074.8468799999991</v>
      </c>
      <c r="AK451" s="51"/>
      <c r="AL451" s="50" t="s">
        <v>208</v>
      </c>
      <c r="AM451" s="49">
        <f t="shared" si="205"/>
        <v>1018.4</v>
      </c>
      <c r="AN451" s="48">
        <f t="shared" si="179"/>
        <v>1222.08</v>
      </c>
      <c r="AO451" s="47">
        <f t="shared" si="249"/>
        <v>6700</v>
      </c>
      <c r="AP451" s="46">
        <f t="shared" si="180"/>
        <v>8040</v>
      </c>
      <c r="AZ451" s="71">
        <v>115</v>
      </c>
      <c r="BA451" s="45">
        <v>6700</v>
      </c>
      <c r="BC451" s="464"/>
    </row>
    <row r="452" spans="1:55" ht="15" customHeight="1">
      <c r="A452" s="78" t="s">
        <v>148</v>
      </c>
      <c r="B452" s="77" t="s">
        <v>207</v>
      </c>
      <c r="C452" s="79">
        <v>152</v>
      </c>
      <c r="D452" s="76">
        <v>2400</v>
      </c>
      <c r="E452" s="76">
        <v>1200</v>
      </c>
      <c r="F452" s="75" t="str">
        <f t="shared" si="175"/>
        <v>2400x1200x152</v>
      </c>
      <c r="G452" s="74" t="s">
        <v>206</v>
      </c>
      <c r="H452" s="73" t="s">
        <v>205</v>
      </c>
      <c r="I452" s="72" t="s">
        <v>115</v>
      </c>
      <c r="J452" s="70"/>
      <c r="K452" s="69" t="s">
        <v>5</v>
      </c>
      <c r="L452" s="69" t="s">
        <v>5</v>
      </c>
      <c r="M452" s="68"/>
      <c r="N452" s="162"/>
      <c r="O452" s="60"/>
      <c r="P452" s="59"/>
      <c r="Q452" s="58"/>
      <c r="R452" s="66" t="s">
        <v>4</v>
      </c>
      <c r="S452" s="65">
        <v>1</v>
      </c>
      <c r="T452" s="64">
        <v>15</v>
      </c>
      <c r="U452" s="60">
        <f t="shared" si="250"/>
        <v>43.2</v>
      </c>
      <c r="V452" s="59">
        <f t="shared" si="251"/>
        <v>6.5664000000000007</v>
      </c>
      <c r="W452" s="60">
        <f t="shared" si="252"/>
        <v>755.13600000000008</v>
      </c>
      <c r="X452" s="60" t="s">
        <v>204</v>
      </c>
      <c r="Y452" s="63">
        <f t="shared" si="253"/>
        <v>2420</v>
      </c>
      <c r="Z452" s="161" t="s">
        <v>4</v>
      </c>
      <c r="AA452" s="64">
        <v>11</v>
      </c>
      <c r="AB452" s="60">
        <f t="shared" si="176"/>
        <v>475.20000000000005</v>
      </c>
      <c r="AC452" s="59">
        <f t="shared" si="177"/>
        <v>72.230400000000003</v>
      </c>
      <c r="AD452" s="58">
        <f t="shared" si="178"/>
        <v>8306.496000000001</v>
      </c>
      <c r="AE452" s="160" t="s">
        <v>143</v>
      </c>
      <c r="AF452" s="56">
        <v>12</v>
      </c>
      <c r="AG452" s="55" t="s">
        <v>150</v>
      </c>
      <c r="AH452" s="54">
        <f t="shared" si="242"/>
        <v>518.40000000000009</v>
      </c>
      <c r="AI452" s="53">
        <f t="shared" si="243"/>
        <v>78.796800000000005</v>
      </c>
      <c r="AJ452" s="52">
        <f t="shared" si="244"/>
        <v>9061.6320000000014</v>
      </c>
      <c r="AK452" s="51"/>
      <c r="AL452" s="50" t="s">
        <v>203</v>
      </c>
      <c r="AM452" s="49">
        <f t="shared" si="205"/>
        <v>1018.4</v>
      </c>
      <c r="AN452" s="48">
        <f t="shared" si="179"/>
        <v>1222.08</v>
      </c>
      <c r="AO452" s="47">
        <f t="shared" si="249"/>
        <v>6700</v>
      </c>
      <c r="AP452" s="46">
        <f t="shared" si="180"/>
        <v>8040</v>
      </c>
      <c r="AZ452" s="71">
        <v>115</v>
      </c>
      <c r="BA452" s="45">
        <v>6700</v>
      </c>
      <c r="BC452" s="464"/>
    </row>
    <row r="453" spans="1:55" ht="15" customHeight="1">
      <c r="A453" s="78" t="s">
        <v>148</v>
      </c>
      <c r="B453" s="75" t="s">
        <v>178</v>
      </c>
      <c r="C453" s="76">
        <v>102</v>
      </c>
      <c r="D453" s="76">
        <v>1200</v>
      </c>
      <c r="E453" s="76">
        <v>627</v>
      </c>
      <c r="F453" s="75" t="str">
        <f t="shared" ref="F453:F470" si="254">D453&amp;"x"&amp;E453&amp;"x"&amp;C453</f>
        <v>1200x627x102</v>
      </c>
      <c r="G453" s="163" t="s">
        <v>202</v>
      </c>
      <c r="H453" s="73" t="s">
        <v>201</v>
      </c>
      <c r="I453" s="72" t="s">
        <v>2</v>
      </c>
      <c r="J453" s="70" t="s">
        <v>5</v>
      </c>
      <c r="K453" s="69"/>
      <c r="L453" s="69"/>
      <c r="M453" s="68" t="s">
        <v>5</v>
      </c>
      <c r="N453" s="67">
        <v>2</v>
      </c>
      <c r="O453" s="60">
        <f>N453*D453*E453/1000000</f>
        <v>1.5047999999999999</v>
      </c>
      <c r="P453" s="59">
        <f>O453*C453/1000</f>
        <v>0.1534896</v>
      </c>
      <c r="Q453" s="58">
        <f>P453*AZ453</f>
        <v>16.883856000000002</v>
      </c>
      <c r="R453" s="168"/>
      <c r="S453" s="64"/>
      <c r="T453" s="167"/>
      <c r="U453" s="165"/>
      <c r="V453" s="166"/>
      <c r="W453" s="165"/>
      <c r="X453" s="165"/>
      <c r="Y453" s="164"/>
      <c r="Z453" s="62">
        <v>504</v>
      </c>
      <c r="AA453" s="61" t="s">
        <v>4</v>
      </c>
      <c r="AB453" s="60">
        <f t="shared" ref="AB453:AB470" si="255">IF($AA453="--",$Z453*O453,$AA453*U453)</f>
        <v>758.41919999999993</v>
      </c>
      <c r="AC453" s="59">
        <f t="shared" ref="AC453:AC470" si="256">IF($AA453="--",$Z453*P453,$AA453*V453)</f>
        <v>77.358758399999999</v>
      </c>
      <c r="AD453" s="58">
        <f t="shared" ref="AD453:AD470" si="257">IF($AA453="--",$Z453*Q453,$AA453*W453)</f>
        <v>8509.4634240000014</v>
      </c>
      <c r="AE453" s="160" t="s">
        <v>143</v>
      </c>
      <c r="AF453" s="56">
        <v>534</v>
      </c>
      <c r="AG453" s="55" t="s">
        <v>2</v>
      </c>
      <c r="AH453" s="54">
        <f t="shared" si="242"/>
        <v>803.56319999999994</v>
      </c>
      <c r="AI453" s="53">
        <f t="shared" si="243"/>
        <v>81.963446399999995</v>
      </c>
      <c r="AJ453" s="52">
        <f t="shared" si="244"/>
        <v>9015.979104</v>
      </c>
      <c r="AK453" s="51" t="s">
        <v>200</v>
      </c>
      <c r="AL453" s="50"/>
      <c r="AM453" s="49">
        <f t="shared" si="205"/>
        <v>652.79999999999995</v>
      </c>
      <c r="AN453" s="48">
        <f t="shared" ref="AN453:AN470" si="258">ROUND(AM453*1.2,2)</f>
        <v>783.36</v>
      </c>
      <c r="AO453" s="47">
        <f t="shared" si="249"/>
        <v>6400</v>
      </c>
      <c r="AP453" s="46">
        <f t="shared" ref="AP453:AP470" si="259">ROUND(AO453*1.2,2)</f>
        <v>7680</v>
      </c>
      <c r="AZ453" s="71">
        <v>110</v>
      </c>
      <c r="BA453" s="45">
        <v>6400</v>
      </c>
      <c r="BC453" s="464"/>
    </row>
    <row r="454" spans="1:55" ht="15" customHeight="1">
      <c r="A454" s="78" t="s">
        <v>148</v>
      </c>
      <c r="B454" s="77" t="s">
        <v>178</v>
      </c>
      <c r="C454" s="79">
        <v>102</v>
      </c>
      <c r="D454" s="79">
        <v>1200</v>
      </c>
      <c r="E454" s="79">
        <v>627</v>
      </c>
      <c r="F454" s="77" t="str">
        <f t="shared" si="254"/>
        <v>1200x627x102</v>
      </c>
      <c r="G454" s="163" t="s">
        <v>199</v>
      </c>
      <c r="H454" s="73" t="s">
        <v>198</v>
      </c>
      <c r="I454" s="72" t="s">
        <v>115</v>
      </c>
      <c r="J454" s="70" t="s">
        <v>5</v>
      </c>
      <c r="K454" s="69"/>
      <c r="L454" s="69"/>
      <c r="M454" s="68"/>
      <c r="N454" s="162"/>
      <c r="O454" s="60"/>
      <c r="P454" s="59"/>
      <c r="Q454" s="58"/>
      <c r="R454" s="66" t="s">
        <v>4</v>
      </c>
      <c r="S454" s="65">
        <v>2</v>
      </c>
      <c r="T454" s="64">
        <v>46</v>
      </c>
      <c r="U454" s="60">
        <f>T454*D454*E454/1000000</f>
        <v>34.610399999999998</v>
      </c>
      <c r="V454" s="59">
        <f>U454*C454/1000</f>
        <v>3.5302608000000002</v>
      </c>
      <c r="W454" s="60">
        <f>AZ454*V454</f>
        <v>388.328688</v>
      </c>
      <c r="X454" s="60" t="s">
        <v>151</v>
      </c>
      <c r="Y454" s="63">
        <f>T454/S454*C454+140</f>
        <v>2486</v>
      </c>
      <c r="Z454" s="161" t="s">
        <v>4</v>
      </c>
      <c r="AA454" s="64">
        <v>20</v>
      </c>
      <c r="AB454" s="60">
        <f t="shared" si="255"/>
        <v>692.20799999999997</v>
      </c>
      <c r="AC454" s="59">
        <f t="shared" si="256"/>
        <v>70.605215999999999</v>
      </c>
      <c r="AD454" s="58">
        <f t="shared" si="257"/>
        <v>7766.5737600000002</v>
      </c>
      <c r="AE454" s="160" t="s">
        <v>143</v>
      </c>
      <c r="AF454" s="56">
        <v>24</v>
      </c>
      <c r="AG454" s="55" t="s">
        <v>150</v>
      </c>
      <c r="AH454" s="54">
        <f t="shared" si="242"/>
        <v>830.64959999999996</v>
      </c>
      <c r="AI454" s="53">
        <f t="shared" si="243"/>
        <v>84.726259200000001</v>
      </c>
      <c r="AJ454" s="52">
        <f t="shared" si="244"/>
        <v>9319.8885119999995</v>
      </c>
      <c r="AK454" s="51"/>
      <c r="AL454" s="50" t="s">
        <v>197</v>
      </c>
      <c r="AM454" s="49">
        <f t="shared" si="205"/>
        <v>652.79999999999995</v>
      </c>
      <c r="AN454" s="48">
        <f t="shared" si="258"/>
        <v>783.36</v>
      </c>
      <c r="AO454" s="47">
        <f t="shared" si="249"/>
        <v>6400</v>
      </c>
      <c r="AP454" s="46">
        <f t="shared" si="259"/>
        <v>7680</v>
      </c>
      <c r="AZ454" s="71">
        <v>110</v>
      </c>
      <c r="BA454" s="45">
        <v>6400</v>
      </c>
      <c r="BC454" s="464"/>
    </row>
    <row r="455" spans="1:55" ht="15" customHeight="1">
      <c r="A455" s="78" t="s">
        <v>148</v>
      </c>
      <c r="B455" s="77" t="s">
        <v>178</v>
      </c>
      <c r="C455" s="79">
        <v>102</v>
      </c>
      <c r="D455" s="76">
        <v>1200</v>
      </c>
      <c r="E455" s="76">
        <v>800</v>
      </c>
      <c r="F455" s="75" t="str">
        <f t="shared" si="254"/>
        <v>1200x800x102</v>
      </c>
      <c r="G455" s="74" t="s">
        <v>196</v>
      </c>
      <c r="H455" s="73" t="s">
        <v>195</v>
      </c>
      <c r="I455" s="72" t="s">
        <v>2</v>
      </c>
      <c r="J455" s="70"/>
      <c r="K455" s="69" t="s">
        <v>5</v>
      </c>
      <c r="L455" s="69" t="s">
        <v>5</v>
      </c>
      <c r="M455" s="68"/>
      <c r="N455" s="67">
        <v>2</v>
      </c>
      <c r="O455" s="60">
        <f>N455*D455*E455/1000000</f>
        <v>1.92</v>
      </c>
      <c r="P455" s="59">
        <f>O455*C455/1000</f>
        <v>0.19584000000000001</v>
      </c>
      <c r="Q455" s="58">
        <f>P455*AZ455</f>
        <v>21.15072</v>
      </c>
      <c r="R455" s="168"/>
      <c r="S455" s="64"/>
      <c r="T455" s="167"/>
      <c r="U455" s="165"/>
      <c r="V455" s="166"/>
      <c r="W455" s="165"/>
      <c r="X455" s="165"/>
      <c r="Y455" s="164"/>
      <c r="Z455" s="62">
        <v>396</v>
      </c>
      <c r="AA455" s="61" t="s">
        <v>4</v>
      </c>
      <c r="AB455" s="60">
        <f t="shared" si="255"/>
        <v>760.31999999999994</v>
      </c>
      <c r="AC455" s="59">
        <f t="shared" si="256"/>
        <v>77.552640000000011</v>
      </c>
      <c r="AD455" s="58">
        <f t="shared" si="257"/>
        <v>8375.6851200000001</v>
      </c>
      <c r="AE455" s="160" t="s">
        <v>143</v>
      </c>
      <c r="AF455" s="56">
        <v>426</v>
      </c>
      <c r="AG455" s="55" t="s">
        <v>2</v>
      </c>
      <c r="AH455" s="54">
        <f t="shared" si="242"/>
        <v>817.92</v>
      </c>
      <c r="AI455" s="53">
        <f t="shared" si="243"/>
        <v>83.427840000000003</v>
      </c>
      <c r="AJ455" s="52">
        <f t="shared" si="244"/>
        <v>9010.2067200000001</v>
      </c>
      <c r="AK455" s="51" t="s">
        <v>194</v>
      </c>
      <c r="AL455" s="50"/>
      <c r="AM455" s="49">
        <f t="shared" si="205"/>
        <v>652.79999999999995</v>
      </c>
      <c r="AN455" s="48">
        <f t="shared" si="258"/>
        <v>783.36</v>
      </c>
      <c r="AO455" s="47">
        <f t="shared" si="249"/>
        <v>6400</v>
      </c>
      <c r="AP455" s="46">
        <f t="shared" si="259"/>
        <v>7680</v>
      </c>
      <c r="AZ455" s="71">
        <v>108</v>
      </c>
      <c r="BA455" s="45">
        <v>6400</v>
      </c>
      <c r="BC455" s="464"/>
    </row>
    <row r="456" spans="1:55" ht="15" customHeight="1">
      <c r="A456" s="78" t="s">
        <v>148</v>
      </c>
      <c r="B456" s="77" t="s">
        <v>178</v>
      </c>
      <c r="C456" s="76">
        <v>122</v>
      </c>
      <c r="D456" s="76">
        <v>1200</v>
      </c>
      <c r="E456" s="76">
        <v>627</v>
      </c>
      <c r="F456" s="75" t="str">
        <f t="shared" si="254"/>
        <v>1200x627x122</v>
      </c>
      <c r="G456" s="163" t="s">
        <v>193</v>
      </c>
      <c r="H456" s="73" t="s">
        <v>192</v>
      </c>
      <c r="I456" s="72" t="s">
        <v>2</v>
      </c>
      <c r="J456" s="70" t="s">
        <v>5</v>
      </c>
      <c r="K456" s="69"/>
      <c r="L456" s="69"/>
      <c r="M456" s="68" t="s">
        <v>5</v>
      </c>
      <c r="N456" s="67">
        <v>2</v>
      </c>
      <c r="O456" s="60">
        <f>N456*D456*E456/1000000</f>
        <v>1.5047999999999999</v>
      </c>
      <c r="P456" s="59">
        <f>O456*C456/1000</f>
        <v>0.18358559999999999</v>
      </c>
      <c r="Q456" s="58">
        <f>P456*AZ456</f>
        <v>20.194416</v>
      </c>
      <c r="R456" s="168"/>
      <c r="S456" s="64"/>
      <c r="T456" s="167"/>
      <c r="U456" s="165"/>
      <c r="V456" s="166"/>
      <c r="W456" s="165"/>
      <c r="X456" s="165"/>
      <c r="Y456" s="164"/>
      <c r="Z456" s="62">
        <v>420</v>
      </c>
      <c r="AA456" s="61" t="s">
        <v>4</v>
      </c>
      <c r="AB456" s="60">
        <f t="shared" si="255"/>
        <v>632.01599999999996</v>
      </c>
      <c r="AC456" s="59">
        <f t="shared" si="256"/>
        <v>77.105951999999988</v>
      </c>
      <c r="AD456" s="58">
        <f t="shared" si="257"/>
        <v>8481.6547200000005</v>
      </c>
      <c r="AE456" s="160" t="s">
        <v>143</v>
      </c>
      <c r="AF456" s="56">
        <v>446</v>
      </c>
      <c r="AG456" s="55" t="s">
        <v>2</v>
      </c>
      <c r="AH456" s="54">
        <f t="shared" si="242"/>
        <v>671.14080000000001</v>
      </c>
      <c r="AI456" s="53">
        <f t="shared" si="243"/>
        <v>81.879177599999991</v>
      </c>
      <c r="AJ456" s="52">
        <f t="shared" si="244"/>
        <v>9006.7095360000003</v>
      </c>
      <c r="AK456" s="51" t="s">
        <v>191</v>
      </c>
      <c r="AL456" s="50"/>
      <c r="AM456" s="49">
        <f t="shared" si="205"/>
        <v>780.8</v>
      </c>
      <c r="AN456" s="48">
        <f t="shared" si="258"/>
        <v>936.96</v>
      </c>
      <c r="AO456" s="47">
        <f t="shared" si="249"/>
        <v>6400</v>
      </c>
      <c r="AP456" s="46">
        <f t="shared" si="259"/>
        <v>7680</v>
      </c>
      <c r="AZ456" s="71">
        <v>110</v>
      </c>
      <c r="BA456" s="45">
        <v>6400</v>
      </c>
      <c r="BC456" s="464"/>
    </row>
    <row r="457" spans="1:55" ht="15" customHeight="1">
      <c r="A457" s="78" t="s">
        <v>148</v>
      </c>
      <c r="B457" s="77" t="s">
        <v>178</v>
      </c>
      <c r="C457" s="79">
        <v>122</v>
      </c>
      <c r="D457" s="79">
        <v>1200</v>
      </c>
      <c r="E457" s="79">
        <v>627</v>
      </c>
      <c r="F457" s="77" t="str">
        <f t="shared" si="254"/>
        <v>1200x627x122</v>
      </c>
      <c r="G457" s="163" t="s">
        <v>190</v>
      </c>
      <c r="H457" s="73" t="s">
        <v>189</v>
      </c>
      <c r="I457" s="72" t="s">
        <v>115</v>
      </c>
      <c r="J457" s="70" t="s">
        <v>5</v>
      </c>
      <c r="K457" s="69"/>
      <c r="L457" s="69"/>
      <c r="M457" s="68"/>
      <c r="N457" s="162"/>
      <c r="O457" s="60"/>
      <c r="P457" s="59"/>
      <c r="Q457" s="58"/>
      <c r="R457" s="66" t="s">
        <v>4</v>
      </c>
      <c r="S457" s="65">
        <v>2</v>
      </c>
      <c r="T457" s="64">
        <v>36</v>
      </c>
      <c r="U457" s="60">
        <f>T457*D457*E457/1000000</f>
        <v>27.086400000000001</v>
      </c>
      <c r="V457" s="59">
        <f>U457*C457/1000</f>
        <v>3.3045408000000003</v>
      </c>
      <c r="W457" s="60">
        <f>AZ457*V457</f>
        <v>363.49948800000004</v>
      </c>
      <c r="X457" s="60" t="s">
        <v>151</v>
      </c>
      <c r="Y457" s="63">
        <f>T457/S457*C457+140</f>
        <v>2336</v>
      </c>
      <c r="Z457" s="161" t="s">
        <v>4</v>
      </c>
      <c r="AA457" s="64">
        <v>20</v>
      </c>
      <c r="AB457" s="60">
        <f t="shared" si="255"/>
        <v>541.72800000000007</v>
      </c>
      <c r="AC457" s="59">
        <f t="shared" si="256"/>
        <v>66.090816000000004</v>
      </c>
      <c r="AD457" s="58">
        <f t="shared" si="257"/>
        <v>7269.9897600000004</v>
      </c>
      <c r="AE457" s="160" t="s">
        <v>143</v>
      </c>
      <c r="AF457" s="56">
        <v>25</v>
      </c>
      <c r="AG457" s="55" t="s">
        <v>150</v>
      </c>
      <c r="AH457" s="54">
        <f t="shared" si="242"/>
        <v>677.16000000000008</v>
      </c>
      <c r="AI457" s="53">
        <f t="shared" si="243"/>
        <v>82.613520000000008</v>
      </c>
      <c r="AJ457" s="52">
        <f t="shared" si="244"/>
        <v>9087.4872000000014</v>
      </c>
      <c r="AK457" s="51"/>
      <c r="AL457" s="50" t="s">
        <v>188</v>
      </c>
      <c r="AM457" s="49">
        <f t="shared" si="205"/>
        <v>780.8</v>
      </c>
      <c r="AN457" s="48">
        <f t="shared" si="258"/>
        <v>936.96</v>
      </c>
      <c r="AO457" s="47">
        <f t="shared" si="249"/>
        <v>6400</v>
      </c>
      <c r="AP457" s="46">
        <f t="shared" si="259"/>
        <v>7680</v>
      </c>
      <c r="AZ457" s="71">
        <v>110</v>
      </c>
      <c r="BA457" s="45">
        <v>6400</v>
      </c>
      <c r="BC457" s="464"/>
    </row>
    <row r="458" spans="1:55" ht="15" customHeight="1">
      <c r="A458" s="78" t="s">
        <v>148</v>
      </c>
      <c r="B458" s="77" t="s">
        <v>178</v>
      </c>
      <c r="C458" s="79">
        <v>122</v>
      </c>
      <c r="D458" s="76">
        <v>1200</v>
      </c>
      <c r="E458" s="76">
        <v>800</v>
      </c>
      <c r="F458" s="75" t="str">
        <f t="shared" si="254"/>
        <v>1200x800x122</v>
      </c>
      <c r="G458" s="163" t="s">
        <v>187</v>
      </c>
      <c r="H458" s="73" t="s">
        <v>186</v>
      </c>
      <c r="I458" s="72" t="s">
        <v>2</v>
      </c>
      <c r="J458" s="70"/>
      <c r="K458" s="69" t="s">
        <v>5</v>
      </c>
      <c r="L458" s="69" t="s">
        <v>5</v>
      </c>
      <c r="M458" s="68"/>
      <c r="N458" s="67">
        <v>2</v>
      </c>
      <c r="O458" s="60">
        <f>N458*D458*E458/1000000</f>
        <v>1.92</v>
      </c>
      <c r="P458" s="59">
        <f>O458*C458/1000</f>
        <v>0.23423999999999998</v>
      </c>
      <c r="Q458" s="58">
        <f>P458*AZ458</f>
        <v>25.297919999999998</v>
      </c>
      <c r="R458" s="168"/>
      <c r="S458" s="64"/>
      <c r="T458" s="167"/>
      <c r="U458" s="165"/>
      <c r="V458" s="166"/>
      <c r="W458" s="165"/>
      <c r="X458" s="165"/>
      <c r="Y458" s="164"/>
      <c r="Z458" s="62">
        <v>330</v>
      </c>
      <c r="AA458" s="61" t="s">
        <v>4</v>
      </c>
      <c r="AB458" s="60">
        <f t="shared" si="255"/>
        <v>633.6</v>
      </c>
      <c r="AC458" s="59">
        <f t="shared" si="256"/>
        <v>77.299199999999999</v>
      </c>
      <c r="AD458" s="58">
        <f t="shared" si="257"/>
        <v>8348.3135999999995</v>
      </c>
      <c r="AE458" s="160" t="s">
        <v>143</v>
      </c>
      <c r="AF458" s="56">
        <v>356</v>
      </c>
      <c r="AG458" s="55" t="s">
        <v>2</v>
      </c>
      <c r="AH458" s="54">
        <f t="shared" si="242"/>
        <v>683.52</v>
      </c>
      <c r="AI458" s="53">
        <f t="shared" si="243"/>
        <v>83.389439999999993</v>
      </c>
      <c r="AJ458" s="52">
        <f t="shared" si="244"/>
        <v>9006.0595199999989</v>
      </c>
      <c r="AK458" s="51" t="s">
        <v>185</v>
      </c>
      <c r="AL458" s="50"/>
      <c r="AM458" s="49">
        <f t="shared" si="205"/>
        <v>780.8</v>
      </c>
      <c r="AN458" s="48">
        <f t="shared" si="258"/>
        <v>936.96</v>
      </c>
      <c r="AO458" s="47">
        <f t="shared" si="249"/>
        <v>6400</v>
      </c>
      <c r="AP458" s="46">
        <f t="shared" si="259"/>
        <v>7680</v>
      </c>
      <c r="AZ458" s="71">
        <v>108</v>
      </c>
      <c r="BA458" s="45">
        <v>6400</v>
      </c>
      <c r="BC458" s="464"/>
    </row>
    <row r="459" spans="1:55" ht="15" customHeight="1">
      <c r="A459" s="78" t="s">
        <v>148</v>
      </c>
      <c r="B459" s="77" t="s">
        <v>178</v>
      </c>
      <c r="C459" s="76">
        <v>152</v>
      </c>
      <c r="D459" s="76">
        <v>1200</v>
      </c>
      <c r="E459" s="76">
        <v>627</v>
      </c>
      <c r="F459" s="75" t="str">
        <f t="shared" si="254"/>
        <v>1200x627x152</v>
      </c>
      <c r="G459" s="163" t="s">
        <v>184</v>
      </c>
      <c r="H459" s="73" t="s">
        <v>183</v>
      </c>
      <c r="I459" s="72" t="s">
        <v>2</v>
      </c>
      <c r="J459" s="70" t="s">
        <v>5</v>
      </c>
      <c r="K459" s="69"/>
      <c r="L459" s="69"/>
      <c r="M459" s="68" t="s">
        <v>5</v>
      </c>
      <c r="N459" s="67">
        <v>2</v>
      </c>
      <c r="O459" s="60">
        <f>N459*D459*E459/1000000</f>
        <v>1.5047999999999999</v>
      </c>
      <c r="P459" s="59">
        <f>O459*C459/1000</f>
        <v>0.22872959999999998</v>
      </c>
      <c r="Q459" s="58">
        <f>P459*AZ459</f>
        <v>25.160255999999997</v>
      </c>
      <c r="R459" s="168"/>
      <c r="S459" s="64"/>
      <c r="T459" s="167"/>
      <c r="U459" s="165"/>
      <c r="V459" s="166"/>
      <c r="W459" s="165"/>
      <c r="X459" s="165"/>
      <c r="Y459" s="164"/>
      <c r="Z459" s="62">
        <v>336</v>
      </c>
      <c r="AA459" s="61" t="s">
        <v>4</v>
      </c>
      <c r="AB459" s="60">
        <f t="shared" si="255"/>
        <v>505.61279999999999</v>
      </c>
      <c r="AC459" s="59">
        <f t="shared" si="256"/>
        <v>76.853145599999991</v>
      </c>
      <c r="AD459" s="58">
        <f t="shared" si="257"/>
        <v>8453.8460159999995</v>
      </c>
      <c r="AE459" s="160" t="s">
        <v>143</v>
      </c>
      <c r="AF459" s="56">
        <v>358</v>
      </c>
      <c r="AG459" s="55" t="s">
        <v>2</v>
      </c>
      <c r="AH459" s="54">
        <f t="shared" si="242"/>
        <v>538.71839999999997</v>
      </c>
      <c r="AI459" s="53">
        <f t="shared" si="243"/>
        <v>81.885196799999989</v>
      </c>
      <c r="AJ459" s="52">
        <f t="shared" si="244"/>
        <v>9007.3716479999985</v>
      </c>
      <c r="AK459" s="51" t="s">
        <v>182</v>
      </c>
      <c r="AL459" s="50"/>
      <c r="AM459" s="49">
        <f t="shared" si="205"/>
        <v>972.8</v>
      </c>
      <c r="AN459" s="48">
        <f t="shared" si="258"/>
        <v>1167.3599999999999</v>
      </c>
      <c r="AO459" s="47">
        <f t="shared" si="249"/>
        <v>6400</v>
      </c>
      <c r="AP459" s="46">
        <f t="shared" si="259"/>
        <v>7680</v>
      </c>
      <c r="AZ459" s="71">
        <v>110</v>
      </c>
      <c r="BA459" s="45">
        <v>6400</v>
      </c>
      <c r="BC459" s="464"/>
    </row>
    <row r="460" spans="1:55" ht="15" customHeight="1">
      <c r="A460" s="78" t="s">
        <v>148</v>
      </c>
      <c r="B460" s="77" t="s">
        <v>178</v>
      </c>
      <c r="C460" s="79">
        <v>152</v>
      </c>
      <c r="D460" s="79">
        <v>1200</v>
      </c>
      <c r="E460" s="79">
        <v>627</v>
      </c>
      <c r="F460" s="77" t="str">
        <f t="shared" si="254"/>
        <v>1200x627x152</v>
      </c>
      <c r="G460" s="163" t="s">
        <v>181</v>
      </c>
      <c r="H460" s="73" t="s">
        <v>180</v>
      </c>
      <c r="I460" s="72" t="s">
        <v>115</v>
      </c>
      <c r="J460" s="70" t="s">
        <v>5</v>
      </c>
      <c r="K460" s="69"/>
      <c r="L460" s="69"/>
      <c r="M460" s="68"/>
      <c r="N460" s="162"/>
      <c r="O460" s="60"/>
      <c r="P460" s="59"/>
      <c r="Q460" s="58"/>
      <c r="R460" s="66" t="s">
        <v>4</v>
      </c>
      <c r="S460" s="65">
        <v>2</v>
      </c>
      <c r="T460" s="64">
        <v>30</v>
      </c>
      <c r="U460" s="60">
        <f>T460*D460*E460/1000000</f>
        <v>22.571999999999999</v>
      </c>
      <c r="V460" s="59">
        <f>U460*C460/1000</f>
        <v>3.4309439999999998</v>
      </c>
      <c r="W460" s="60">
        <f>AZ460*V460</f>
        <v>377.40384</v>
      </c>
      <c r="X460" s="60" t="s">
        <v>151</v>
      </c>
      <c r="Y460" s="63">
        <f>T460/S460*C460+140</f>
        <v>2420</v>
      </c>
      <c r="Z460" s="161" t="s">
        <v>4</v>
      </c>
      <c r="AA460" s="64">
        <v>20</v>
      </c>
      <c r="AB460" s="60">
        <f t="shared" si="255"/>
        <v>451.44</v>
      </c>
      <c r="AC460" s="59">
        <f t="shared" si="256"/>
        <v>68.61887999999999</v>
      </c>
      <c r="AD460" s="58">
        <f t="shared" si="257"/>
        <v>7548.0767999999998</v>
      </c>
      <c r="AE460" s="160" t="s">
        <v>143</v>
      </c>
      <c r="AF460" s="56">
        <v>24</v>
      </c>
      <c r="AG460" s="55" t="s">
        <v>150</v>
      </c>
      <c r="AH460" s="54">
        <f t="shared" si="242"/>
        <v>541.72799999999995</v>
      </c>
      <c r="AI460" s="53">
        <f t="shared" si="243"/>
        <v>82.342655999999991</v>
      </c>
      <c r="AJ460" s="52">
        <f t="shared" si="244"/>
        <v>9057.6921600000005</v>
      </c>
      <c r="AK460" s="51"/>
      <c r="AL460" s="50" t="s">
        <v>179</v>
      </c>
      <c r="AM460" s="49">
        <f t="shared" si="205"/>
        <v>972.8</v>
      </c>
      <c r="AN460" s="48">
        <f t="shared" si="258"/>
        <v>1167.3599999999999</v>
      </c>
      <c r="AO460" s="47">
        <f t="shared" si="249"/>
        <v>6400</v>
      </c>
      <c r="AP460" s="46">
        <f t="shared" si="259"/>
        <v>7680</v>
      </c>
      <c r="AZ460" s="71">
        <v>110</v>
      </c>
      <c r="BA460" s="45">
        <v>6400</v>
      </c>
      <c r="BC460" s="464"/>
    </row>
    <row r="461" spans="1:55" ht="15" customHeight="1">
      <c r="A461" s="78" t="s">
        <v>148</v>
      </c>
      <c r="B461" s="77" t="s">
        <v>178</v>
      </c>
      <c r="C461" s="79">
        <v>152</v>
      </c>
      <c r="D461" s="76">
        <v>1200</v>
      </c>
      <c r="E461" s="76">
        <v>800</v>
      </c>
      <c r="F461" s="75" t="str">
        <f t="shared" si="254"/>
        <v>1200x800x152</v>
      </c>
      <c r="G461" s="163" t="s">
        <v>177</v>
      </c>
      <c r="H461" s="73" t="s">
        <v>176</v>
      </c>
      <c r="I461" s="72" t="s">
        <v>2</v>
      </c>
      <c r="J461" s="70"/>
      <c r="K461" s="69" t="s">
        <v>5</v>
      </c>
      <c r="L461" s="69" t="s">
        <v>5</v>
      </c>
      <c r="M461" s="68"/>
      <c r="N461" s="67">
        <v>2</v>
      </c>
      <c r="O461" s="60">
        <f>N461*D461*E461/1000000</f>
        <v>1.92</v>
      </c>
      <c r="P461" s="59">
        <f>O461*C461/1000</f>
        <v>0.29183999999999999</v>
      </c>
      <c r="Q461" s="58">
        <f>P461*AZ461</f>
        <v>31.518719999999998</v>
      </c>
      <c r="R461" s="168"/>
      <c r="S461" s="64"/>
      <c r="T461" s="167"/>
      <c r="U461" s="165"/>
      <c r="V461" s="166"/>
      <c r="W461" s="165"/>
      <c r="X461" s="165"/>
      <c r="Y461" s="164"/>
      <c r="Z461" s="62">
        <v>264</v>
      </c>
      <c r="AA461" s="61" t="s">
        <v>4</v>
      </c>
      <c r="AB461" s="60">
        <f t="shared" si="255"/>
        <v>506.88</v>
      </c>
      <c r="AC461" s="59">
        <f t="shared" si="256"/>
        <v>77.045760000000001</v>
      </c>
      <c r="AD461" s="58">
        <f t="shared" si="257"/>
        <v>8320.9420799999989</v>
      </c>
      <c r="AE461" s="160" t="s">
        <v>143</v>
      </c>
      <c r="AF461" s="56">
        <v>286</v>
      </c>
      <c r="AG461" s="55" t="s">
        <v>2</v>
      </c>
      <c r="AH461" s="54">
        <f t="shared" si="242"/>
        <v>549.12</v>
      </c>
      <c r="AI461" s="53">
        <f t="shared" si="243"/>
        <v>83.466239999999999</v>
      </c>
      <c r="AJ461" s="52">
        <f t="shared" si="244"/>
        <v>9014.3539199999996</v>
      </c>
      <c r="AK461" s="51" t="s">
        <v>175</v>
      </c>
      <c r="AL461" s="50"/>
      <c r="AM461" s="49">
        <f t="shared" si="205"/>
        <v>972.8</v>
      </c>
      <c r="AN461" s="48">
        <f t="shared" si="258"/>
        <v>1167.3599999999999</v>
      </c>
      <c r="AO461" s="47">
        <f t="shared" si="249"/>
        <v>6400</v>
      </c>
      <c r="AP461" s="46">
        <f t="shared" si="259"/>
        <v>7680</v>
      </c>
      <c r="AZ461" s="71">
        <v>108</v>
      </c>
      <c r="BA461" s="45">
        <v>6400</v>
      </c>
      <c r="BC461" s="464"/>
    </row>
    <row r="462" spans="1:55" ht="15" customHeight="1">
      <c r="A462" s="78" t="s">
        <v>148</v>
      </c>
      <c r="B462" s="75" t="s">
        <v>147</v>
      </c>
      <c r="C462" s="76">
        <v>102</v>
      </c>
      <c r="D462" s="76">
        <v>1200</v>
      </c>
      <c r="E462" s="76">
        <v>627</v>
      </c>
      <c r="F462" s="75" t="str">
        <f t="shared" si="254"/>
        <v>1200x627x102</v>
      </c>
      <c r="G462" s="163" t="s">
        <v>174</v>
      </c>
      <c r="H462" s="73" t="s">
        <v>173</v>
      </c>
      <c r="I462" s="72" t="s">
        <v>2</v>
      </c>
      <c r="J462" s="70" t="s">
        <v>5</v>
      </c>
      <c r="K462" s="69"/>
      <c r="L462" s="69"/>
      <c r="M462" s="68" t="s">
        <v>5</v>
      </c>
      <c r="N462" s="67">
        <v>2</v>
      </c>
      <c r="O462" s="60">
        <f>N462*D462*E462/1000000</f>
        <v>1.5047999999999999</v>
      </c>
      <c r="P462" s="59">
        <f>O462*C462/1000</f>
        <v>0.1534896</v>
      </c>
      <c r="Q462" s="58">
        <f>P462*AZ462</f>
        <v>15.34896</v>
      </c>
      <c r="R462" s="168"/>
      <c r="S462" s="64"/>
      <c r="T462" s="167"/>
      <c r="U462" s="165"/>
      <c r="V462" s="166"/>
      <c r="W462" s="165"/>
      <c r="X462" s="165"/>
      <c r="Y462" s="164"/>
      <c r="Z462" s="62">
        <v>504</v>
      </c>
      <c r="AA462" s="61" t="s">
        <v>4</v>
      </c>
      <c r="AB462" s="60">
        <f t="shared" si="255"/>
        <v>758.41919999999993</v>
      </c>
      <c r="AC462" s="59">
        <f t="shared" si="256"/>
        <v>77.358758399999999</v>
      </c>
      <c r="AD462" s="58">
        <f t="shared" si="257"/>
        <v>7735.8758399999997</v>
      </c>
      <c r="AE462" s="160" t="s">
        <v>143</v>
      </c>
      <c r="AF462" s="56">
        <v>587</v>
      </c>
      <c r="AG462" s="55" t="s">
        <v>2</v>
      </c>
      <c r="AH462" s="54">
        <f t="shared" si="242"/>
        <v>883.31759999999997</v>
      </c>
      <c r="AI462" s="53">
        <f t="shared" si="243"/>
        <v>90.098395199999999</v>
      </c>
      <c r="AJ462" s="52">
        <f t="shared" si="244"/>
        <v>9009.8395199999995</v>
      </c>
      <c r="AK462" s="51" t="s">
        <v>172</v>
      </c>
      <c r="AL462" s="50"/>
      <c r="AM462" s="49">
        <f t="shared" si="205"/>
        <v>591.6</v>
      </c>
      <c r="AN462" s="48">
        <f t="shared" si="258"/>
        <v>709.92</v>
      </c>
      <c r="AO462" s="47">
        <f t="shared" si="249"/>
        <v>5800</v>
      </c>
      <c r="AP462" s="46">
        <f t="shared" si="259"/>
        <v>6960</v>
      </c>
      <c r="AZ462" s="71">
        <v>100</v>
      </c>
      <c r="BA462" s="45">
        <v>5800</v>
      </c>
      <c r="BC462" s="464"/>
    </row>
    <row r="463" spans="1:55" ht="15" customHeight="1">
      <c r="A463" s="78" t="s">
        <v>148</v>
      </c>
      <c r="B463" s="77" t="s">
        <v>147</v>
      </c>
      <c r="C463" s="79">
        <v>102</v>
      </c>
      <c r="D463" s="79">
        <v>1200</v>
      </c>
      <c r="E463" s="79">
        <v>627</v>
      </c>
      <c r="F463" s="77" t="str">
        <f t="shared" si="254"/>
        <v>1200x627x102</v>
      </c>
      <c r="G463" s="163" t="s">
        <v>171</v>
      </c>
      <c r="H463" s="73" t="s">
        <v>170</v>
      </c>
      <c r="I463" s="72" t="s">
        <v>115</v>
      </c>
      <c r="J463" s="70" t="s">
        <v>5</v>
      </c>
      <c r="K463" s="69"/>
      <c r="L463" s="69"/>
      <c r="M463" s="68"/>
      <c r="N463" s="162"/>
      <c r="O463" s="60"/>
      <c r="P463" s="59"/>
      <c r="Q463" s="58"/>
      <c r="R463" s="66" t="s">
        <v>4</v>
      </c>
      <c r="S463" s="65">
        <v>2</v>
      </c>
      <c r="T463" s="64">
        <v>46</v>
      </c>
      <c r="U463" s="60">
        <f>T463*D463*E463/1000000</f>
        <v>34.610399999999998</v>
      </c>
      <c r="V463" s="59">
        <f>U463*C463/1000</f>
        <v>3.5302608000000002</v>
      </c>
      <c r="W463" s="60">
        <f>AZ463*V463</f>
        <v>353.02608000000004</v>
      </c>
      <c r="X463" s="60" t="s">
        <v>151</v>
      </c>
      <c r="Y463" s="63">
        <f>T463/S463*C463+140</f>
        <v>2486</v>
      </c>
      <c r="Z463" s="161" t="s">
        <v>4</v>
      </c>
      <c r="AA463" s="64">
        <v>20</v>
      </c>
      <c r="AB463" s="60">
        <f t="shared" si="255"/>
        <v>692.20799999999997</v>
      </c>
      <c r="AC463" s="59">
        <f t="shared" si="256"/>
        <v>70.605215999999999</v>
      </c>
      <c r="AD463" s="58">
        <f t="shared" si="257"/>
        <v>7060.5216000000009</v>
      </c>
      <c r="AE463" s="160" t="s">
        <v>143</v>
      </c>
      <c r="AF463" s="56">
        <v>26</v>
      </c>
      <c r="AG463" s="55" t="s">
        <v>150</v>
      </c>
      <c r="AH463" s="54">
        <f t="shared" si="242"/>
        <v>899.87040000000002</v>
      </c>
      <c r="AI463" s="53">
        <f t="shared" si="243"/>
        <v>91.786780800000003</v>
      </c>
      <c r="AJ463" s="52">
        <f t="shared" si="244"/>
        <v>9178.6780800000015</v>
      </c>
      <c r="AK463" s="51"/>
      <c r="AL463" s="50" t="s">
        <v>169</v>
      </c>
      <c r="AM463" s="49">
        <f t="shared" si="205"/>
        <v>591.6</v>
      </c>
      <c r="AN463" s="48">
        <f t="shared" si="258"/>
        <v>709.92</v>
      </c>
      <c r="AO463" s="47">
        <f t="shared" si="249"/>
        <v>5800</v>
      </c>
      <c r="AP463" s="46">
        <f t="shared" si="259"/>
        <v>6960</v>
      </c>
      <c r="AZ463" s="71">
        <v>100</v>
      </c>
      <c r="BA463" s="45">
        <v>5800</v>
      </c>
      <c r="BC463" s="464"/>
    </row>
    <row r="464" spans="1:55" ht="15" customHeight="1">
      <c r="A464" s="78" t="s">
        <v>148</v>
      </c>
      <c r="B464" s="77" t="s">
        <v>147</v>
      </c>
      <c r="C464" s="79">
        <v>102</v>
      </c>
      <c r="D464" s="76">
        <v>1200</v>
      </c>
      <c r="E464" s="76">
        <v>800</v>
      </c>
      <c r="F464" s="75" t="str">
        <f t="shared" si="254"/>
        <v>1200x800x102</v>
      </c>
      <c r="G464" s="74" t="s">
        <v>168</v>
      </c>
      <c r="H464" s="73" t="s">
        <v>167</v>
      </c>
      <c r="I464" s="72" t="s">
        <v>2</v>
      </c>
      <c r="J464" s="70"/>
      <c r="K464" s="69" t="s">
        <v>5</v>
      </c>
      <c r="L464" s="69" t="s">
        <v>5</v>
      </c>
      <c r="M464" s="68"/>
      <c r="N464" s="67">
        <v>2</v>
      </c>
      <c r="O464" s="60">
        <f>N464*D464*E464/1000000</f>
        <v>1.92</v>
      </c>
      <c r="P464" s="59">
        <f>O464*C464/1000</f>
        <v>0.19584000000000001</v>
      </c>
      <c r="Q464" s="58">
        <f>P464*AZ464</f>
        <v>18.996480000000002</v>
      </c>
      <c r="R464" s="168"/>
      <c r="S464" s="64"/>
      <c r="T464" s="167"/>
      <c r="U464" s="165"/>
      <c r="V464" s="166"/>
      <c r="W464" s="165"/>
      <c r="X464" s="165"/>
      <c r="Y464" s="164"/>
      <c r="Z464" s="62">
        <v>396</v>
      </c>
      <c r="AA464" s="61" t="s">
        <v>4</v>
      </c>
      <c r="AB464" s="60">
        <f t="shared" si="255"/>
        <v>760.31999999999994</v>
      </c>
      <c r="AC464" s="59">
        <f t="shared" si="256"/>
        <v>77.552640000000011</v>
      </c>
      <c r="AD464" s="58">
        <f t="shared" si="257"/>
        <v>7522.6060800000005</v>
      </c>
      <c r="AE464" s="160" t="s">
        <v>143</v>
      </c>
      <c r="AF464" s="56">
        <v>474</v>
      </c>
      <c r="AG464" s="55" t="s">
        <v>2</v>
      </c>
      <c r="AH464" s="54">
        <f t="shared" si="242"/>
        <v>910.07999999999993</v>
      </c>
      <c r="AI464" s="53">
        <f t="shared" si="243"/>
        <v>92.828160000000011</v>
      </c>
      <c r="AJ464" s="52">
        <f t="shared" si="244"/>
        <v>9004.3315200000015</v>
      </c>
      <c r="AK464" s="51" t="s">
        <v>166</v>
      </c>
      <c r="AL464" s="50"/>
      <c r="AM464" s="49">
        <f t="shared" si="205"/>
        <v>591.6</v>
      </c>
      <c r="AN464" s="48">
        <f t="shared" si="258"/>
        <v>709.92</v>
      </c>
      <c r="AO464" s="47">
        <f t="shared" si="249"/>
        <v>5800</v>
      </c>
      <c r="AP464" s="46">
        <f t="shared" si="259"/>
        <v>6960</v>
      </c>
      <c r="AZ464" s="71">
        <v>97</v>
      </c>
      <c r="BA464" s="45">
        <v>5800</v>
      </c>
      <c r="BC464" s="464"/>
    </row>
    <row r="465" spans="1:55" ht="15" customHeight="1">
      <c r="A465" s="78" t="s">
        <v>148</v>
      </c>
      <c r="B465" s="77" t="s">
        <v>147</v>
      </c>
      <c r="C465" s="76">
        <v>122</v>
      </c>
      <c r="D465" s="76">
        <v>1200</v>
      </c>
      <c r="E465" s="76">
        <v>627</v>
      </c>
      <c r="F465" s="75" t="str">
        <f t="shared" si="254"/>
        <v>1200x627x122</v>
      </c>
      <c r="G465" s="163" t="s">
        <v>165</v>
      </c>
      <c r="H465" s="73" t="s">
        <v>164</v>
      </c>
      <c r="I465" s="72" t="s">
        <v>2</v>
      </c>
      <c r="J465" s="70" t="s">
        <v>5</v>
      </c>
      <c r="K465" s="69"/>
      <c r="L465" s="69"/>
      <c r="M465" s="68" t="s">
        <v>5</v>
      </c>
      <c r="N465" s="67">
        <v>2</v>
      </c>
      <c r="O465" s="60">
        <f>N465*D465*E465/1000000</f>
        <v>1.5047999999999999</v>
      </c>
      <c r="P465" s="59">
        <f>O465*C465/1000</f>
        <v>0.18358559999999999</v>
      </c>
      <c r="Q465" s="58">
        <f>P465*AZ465</f>
        <v>18.358559999999997</v>
      </c>
      <c r="R465" s="168"/>
      <c r="S465" s="64"/>
      <c r="T465" s="167"/>
      <c r="U465" s="165"/>
      <c r="V465" s="166"/>
      <c r="W465" s="165"/>
      <c r="X465" s="165"/>
      <c r="Y465" s="164"/>
      <c r="Z465" s="62">
        <v>420</v>
      </c>
      <c r="AA465" s="61" t="s">
        <v>4</v>
      </c>
      <c r="AB465" s="60">
        <f t="shared" si="255"/>
        <v>632.01599999999996</v>
      </c>
      <c r="AC465" s="59">
        <f t="shared" si="256"/>
        <v>77.105951999999988</v>
      </c>
      <c r="AD465" s="58">
        <f t="shared" si="257"/>
        <v>7710.5951999999988</v>
      </c>
      <c r="AE465" s="160" t="s">
        <v>143</v>
      </c>
      <c r="AF465" s="56">
        <v>491</v>
      </c>
      <c r="AG465" s="55" t="s">
        <v>2</v>
      </c>
      <c r="AH465" s="54">
        <f t="shared" si="242"/>
        <v>738.85679999999991</v>
      </c>
      <c r="AI465" s="53">
        <f t="shared" si="243"/>
        <v>90.140529599999994</v>
      </c>
      <c r="AJ465" s="52">
        <f t="shared" si="244"/>
        <v>9014.0529599999991</v>
      </c>
      <c r="AK465" s="51" t="s">
        <v>163</v>
      </c>
      <c r="AL465" s="50"/>
      <c r="AM465" s="49">
        <f t="shared" si="205"/>
        <v>707.6</v>
      </c>
      <c r="AN465" s="48">
        <f t="shared" si="258"/>
        <v>849.12</v>
      </c>
      <c r="AO465" s="47">
        <f t="shared" si="249"/>
        <v>5800</v>
      </c>
      <c r="AP465" s="46">
        <f t="shared" si="259"/>
        <v>6960</v>
      </c>
      <c r="AZ465" s="71">
        <v>100</v>
      </c>
      <c r="BA465" s="45">
        <v>5800</v>
      </c>
      <c r="BC465" s="464"/>
    </row>
    <row r="466" spans="1:55" ht="15" customHeight="1">
      <c r="A466" s="78" t="s">
        <v>148</v>
      </c>
      <c r="B466" s="77" t="s">
        <v>147</v>
      </c>
      <c r="C466" s="79">
        <v>122</v>
      </c>
      <c r="D466" s="79">
        <v>1200</v>
      </c>
      <c r="E466" s="79">
        <v>627</v>
      </c>
      <c r="F466" s="77" t="str">
        <f t="shared" si="254"/>
        <v>1200x627x122</v>
      </c>
      <c r="G466" s="163" t="s">
        <v>162</v>
      </c>
      <c r="H466" s="73" t="s">
        <v>161</v>
      </c>
      <c r="I466" s="72" t="s">
        <v>115</v>
      </c>
      <c r="J466" s="70" t="s">
        <v>5</v>
      </c>
      <c r="K466" s="69"/>
      <c r="L466" s="69"/>
      <c r="M466" s="68"/>
      <c r="N466" s="162"/>
      <c r="O466" s="60"/>
      <c r="P466" s="59"/>
      <c r="Q466" s="58"/>
      <c r="R466" s="66" t="s">
        <v>4</v>
      </c>
      <c r="S466" s="65">
        <v>2</v>
      </c>
      <c r="T466" s="64">
        <v>36</v>
      </c>
      <c r="U466" s="60">
        <f>T466*D466*E466/1000000</f>
        <v>27.086400000000001</v>
      </c>
      <c r="V466" s="59">
        <f>U466*C466/1000</f>
        <v>3.3045408000000003</v>
      </c>
      <c r="W466" s="60">
        <f>AZ466*V466</f>
        <v>330.45408000000003</v>
      </c>
      <c r="X466" s="60" t="s">
        <v>151</v>
      </c>
      <c r="Y466" s="63">
        <f>T466/S466*C466+140</f>
        <v>2336</v>
      </c>
      <c r="Z466" s="161" t="s">
        <v>4</v>
      </c>
      <c r="AA466" s="64">
        <v>20</v>
      </c>
      <c r="AB466" s="60">
        <f t="shared" si="255"/>
        <v>541.72800000000007</v>
      </c>
      <c r="AC466" s="59">
        <f t="shared" si="256"/>
        <v>66.090816000000004</v>
      </c>
      <c r="AD466" s="58">
        <f t="shared" si="257"/>
        <v>6609.0816000000004</v>
      </c>
      <c r="AE466" s="160" t="s">
        <v>143</v>
      </c>
      <c r="AF466" s="56">
        <v>28</v>
      </c>
      <c r="AG466" s="55" t="s">
        <v>150</v>
      </c>
      <c r="AH466" s="54">
        <f t="shared" si="242"/>
        <v>758.41920000000005</v>
      </c>
      <c r="AI466" s="53">
        <f t="shared" si="243"/>
        <v>92.527142400000002</v>
      </c>
      <c r="AJ466" s="52">
        <f t="shared" si="244"/>
        <v>9252.7142400000012</v>
      </c>
      <c r="AK466" s="51"/>
      <c r="AL466" s="50" t="s">
        <v>160</v>
      </c>
      <c r="AM466" s="49">
        <f t="shared" si="205"/>
        <v>707.6</v>
      </c>
      <c r="AN466" s="48">
        <f t="shared" si="258"/>
        <v>849.12</v>
      </c>
      <c r="AO466" s="47">
        <f t="shared" si="249"/>
        <v>5800</v>
      </c>
      <c r="AP466" s="46">
        <f t="shared" si="259"/>
        <v>6960</v>
      </c>
      <c r="AZ466" s="71">
        <v>100</v>
      </c>
      <c r="BA466" s="45">
        <v>5800</v>
      </c>
      <c r="BC466" s="464"/>
    </row>
    <row r="467" spans="1:55" ht="15" customHeight="1">
      <c r="A467" s="78" t="s">
        <v>148</v>
      </c>
      <c r="B467" s="77" t="s">
        <v>147</v>
      </c>
      <c r="C467" s="79">
        <v>122</v>
      </c>
      <c r="D467" s="76">
        <v>1200</v>
      </c>
      <c r="E467" s="76">
        <v>800</v>
      </c>
      <c r="F467" s="75" t="str">
        <f t="shared" si="254"/>
        <v>1200x800x122</v>
      </c>
      <c r="G467" s="163" t="s">
        <v>159</v>
      </c>
      <c r="H467" s="73" t="s">
        <v>158</v>
      </c>
      <c r="I467" s="72" t="s">
        <v>2</v>
      </c>
      <c r="J467" s="70"/>
      <c r="K467" s="69" t="s">
        <v>5</v>
      </c>
      <c r="L467" s="69" t="s">
        <v>5</v>
      </c>
      <c r="M467" s="68"/>
      <c r="N467" s="67">
        <v>2</v>
      </c>
      <c r="O467" s="60">
        <f>N467*D467*E467/1000000</f>
        <v>1.92</v>
      </c>
      <c r="P467" s="59">
        <f>O467*C467/1000</f>
        <v>0.23423999999999998</v>
      </c>
      <c r="Q467" s="58">
        <f>P467*AZ467</f>
        <v>22.721279999999997</v>
      </c>
      <c r="R467" s="168"/>
      <c r="S467" s="64"/>
      <c r="T467" s="167"/>
      <c r="U467" s="165"/>
      <c r="V467" s="166"/>
      <c r="W467" s="165"/>
      <c r="X467" s="165"/>
      <c r="Y467" s="164"/>
      <c r="Z467" s="62">
        <v>330</v>
      </c>
      <c r="AA467" s="61" t="s">
        <v>4</v>
      </c>
      <c r="AB467" s="60">
        <f t="shared" si="255"/>
        <v>633.6</v>
      </c>
      <c r="AC467" s="59">
        <f t="shared" si="256"/>
        <v>77.299199999999999</v>
      </c>
      <c r="AD467" s="58">
        <f t="shared" si="257"/>
        <v>7498.0223999999989</v>
      </c>
      <c r="AE467" s="160" t="s">
        <v>143</v>
      </c>
      <c r="AF467" s="56">
        <v>397</v>
      </c>
      <c r="AG467" s="55" t="s">
        <v>2</v>
      </c>
      <c r="AH467" s="54">
        <f t="shared" si="242"/>
        <v>762.24</v>
      </c>
      <c r="AI467" s="53">
        <f t="shared" si="243"/>
        <v>92.993279999999984</v>
      </c>
      <c r="AJ467" s="52">
        <f t="shared" si="244"/>
        <v>9020.3481599999996</v>
      </c>
      <c r="AK467" s="51" t="s">
        <v>157</v>
      </c>
      <c r="AL467" s="50"/>
      <c r="AM467" s="49">
        <f t="shared" si="205"/>
        <v>707.6</v>
      </c>
      <c r="AN467" s="48">
        <f t="shared" si="258"/>
        <v>849.12</v>
      </c>
      <c r="AO467" s="47">
        <f t="shared" si="249"/>
        <v>5800</v>
      </c>
      <c r="AP467" s="46">
        <f t="shared" si="259"/>
        <v>6960</v>
      </c>
      <c r="AZ467" s="71">
        <v>97</v>
      </c>
      <c r="BA467" s="45">
        <v>5800</v>
      </c>
      <c r="BC467" s="464"/>
    </row>
    <row r="468" spans="1:55" ht="15" customHeight="1">
      <c r="A468" s="78" t="s">
        <v>148</v>
      </c>
      <c r="B468" s="77" t="s">
        <v>147</v>
      </c>
      <c r="C468" s="76">
        <v>152</v>
      </c>
      <c r="D468" s="76">
        <v>1200</v>
      </c>
      <c r="E468" s="76">
        <v>627</v>
      </c>
      <c r="F468" s="75" t="str">
        <f t="shared" si="254"/>
        <v>1200x627x152</v>
      </c>
      <c r="G468" s="163" t="s">
        <v>156</v>
      </c>
      <c r="H468" s="73" t="s">
        <v>155</v>
      </c>
      <c r="I468" s="72" t="s">
        <v>2</v>
      </c>
      <c r="J468" s="70" t="s">
        <v>5</v>
      </c>
      <c r="K468" s="69"/>
      <c r="L468" s="69"/>
      <c r="M468" s="68" t="s">
        <v>5</v>
      </c>
      <c r="N468" s="67">
        <v>2</v>
      </c>
      <c r="O468" s="60">
        <f>N468*D468*E468/1000000</f>
        <v>1.5047999999999999</v>
      </c>
      <c r="P468" s="59">
        <f>O468*C468/1000</f>
        <v>0.22872959999999998</v>
      </c>
      <c r="Q468" s="58">
        <f>P468*AZ468</f>
        <v>22.872959999999999</v>
      </c>
      <c r="R468" s="168"/>
      <c r="S468" s="64"/>
      <c r="T468" s="167"/>
      <c r="U468" s="165"/>
      <c r="V468" s="166"/>
      <c r="W468" s="165"/>
      <c r="X468" s="165"/>
      <c r="Y468" s="164"/>
      <c r="Z468" s="62">
        <v>336</v>
      </c>
      <c r="AA468" s="61" t="s">
        <v>4</v>
      </c>
      <c r="AB468" s="60">
        <f t="shared" si="255"/>
        <v>505.61279999999999</v>
      </c>
      <c r="AC468" s="59">
        <f t="shared" si="256"/>
        <v>76.853145599999991</v>
      </c>
      <c r="AD468" s="58">
        <f t="shared" si="257"/>
        <v>7685.3145599999998</v>
      </c>
      <c r="AE468" s="160" t="s">
        <v>143</v>
      </c>
      <c r="AF468" s="56">
        <v>394</v>
      </c>
      <c r="AG468" s="55" t="s">
        <v>2</v>
      </c>
      <c r="AH468" s="54">
        <f t="shared" si="242"/>
        <v>592.89119999999991</v>
      </c>
      <c r="AI468" s="53">
        <f t="shared" si="243"/>
        <v>90.119462399999989</v>
      </c>
      <c r="AJ468" s="52">
        <f t="shared" si="244"/>
        <v>9011.9462399999993</v>
      </c>
      <c r="AK468" s="51" t="s">
        <v>154</v>
      </c>
      <c r="AL468" s="50"/>
      <c r="AM468" s="49">
        <f t="shared" si="205"/>
        <v>881.6</v>
      </c>
      <c r="AN468" s="48">
        <f t="shared" si="258"/>
        <v>1057.92</v>
      </c>
      <c r="AO468" s="47">
        <f t="shared" si="249"/>
        <v>5800</v>
      </c>
      <c r="AP468" s="46">
        <f t="shared" si="259"/>
        <v>6960</v>
      </c>
      <c r="AZ468" s="71">
        <v>100</v>
      </c>
      <c r="BA468" s="45">
        <v>5800</v>
      </c>
      <c r="BC468" s="464"/>
    </row>
    <row r="469" spans="1:55" ht="15" customHeight="1">
      <c r="A469" s="78" t="s">
        <v>148</v>
      </c>
      <c r="B469" s="77" t="s">
        <v>147</v>
      </c>
      <c r="C469" s="79">
        <v>152</v>
      </c>
      <c r="D469" s="79">
        <v>1200</v>
      </c>
      <c r="E469" s="79">
        <v>627</v>
      </c>
      <c r="F469" s="77" t="str">
        <f t="shared" si="254"/>
        <v>1200x627x152</v>
      </c>
      <c r="G469" s="163" t="s">
        <v>153</v>
      </c>
      <c r="H469" s="73" t="s">
        <v>152</v>
      </c>
      <c r="I469" s="72" t="s">
        <v>115</v>
      </c>
      <c r="J469" s="70" t="s">
        <v>5</v>
      </c>
      <c r="K469" s="69"/>
      <c r="L469" s="69"/>
      <c r="M469" s="68"/>
      <c r="N469" s="162"/>
      <c r="O469" s="60"/>
      <c r="P469" s="59"/>
      <c r="Q469" s="58"/>
      <c r="R469" s="66" t="s">
        <v>4</v>
      </c>
      <c r="S469" s="65">
        <v>2</v>
      </c>
      <c r="T469" s="64">
        <v>30</v>
      </c>
      <c r="U469" s="60">
        <f>T469*D469*E469/1000000</f>
        <v>22.571999999999999</v>
      </c>
      <c r="V469" s="59">
        <f>U469*C469/1000</f>
        <v>3.4309439999999998</v>
      </c>
      <c r="W469" s="60">
        <f>AZ469*V469</f>
        <v>343.09439999999995</v>
      </c>
      <c r="X469" s="60" t="s">
        <v>151</v>
      </c>
      <c r="Y469" s="63">
        <f>T469/S469*C469+140</f>
        <v>2420</v>
      </c>
      <c r="Z469" s="161" t="s">
        <v>4</v>
      </c>
      <c r="AA469" s="64">
        <v>20</v>
      </c>
      <c r="AB469" s="60">
        <f t="shared" si="255"/>
        <v>451.44</v>
      </c>
      <c r="AC469" s="59">
        <f t="shared" si="256"/>
        <v>68.61887999999999</v>
      </c>
      <c r="AD469" s="58">
        <f t="shared" si="257"/>
        <v>6861.887999999999</v>
      </c>
      <c r="AE469" s="160" t="s">
        <v>143</v>
      </c>
      <c r="AF469" s="56">
        <v>27</v>
      </c>
      <c r="AG469" s="55" t="s">
        <v>150</v>
      </c>
      <c r="AH469" s="54">
        <f t="shared" si="242"/>
        <v>609.44399999999996</v>
      </c>
      <c r="AI469" s="53">
        <f t="shared" si="243"/>
        <v>92.635487999999995</v>
      </c>
      <c r="AJ469" s="52">
        <f t="shared" si="244"/>
        <v>9263.5487999999987</v>
      </c>
      <c r="AK469" s="51"/>
      <c r="AL469" s="50" t="s">
        <v>149</v>
      </c>
      <c r="AM469" s="49">
        <f t="shared" si="205"/>
        <v>881.6</v>
      </c>
      <c r="AN469" s="48">
        <f t="shared" si="258"/>
        <v>1057.92</v>
      </c>
      <c r="AO469" s="47">
        <f t="shared" si="249"/>
        <v>5800</v>
      </c>
      <c r="AP469" s="46">
        <f t="shared" si="259"/>
        <v>6960</v>
      </c>
      <c r="AZ469" s="71">
        <v>100</v>
      </c>
      <c r="BA469" s="45">
        <v>5800</v>
      </c>
      <c r="BC469" s="464"/>
    </row>
    <row r="470" spans="1:55" ht="15.75" customHeight="1" thickBot="1">
      <c r="A470" s="44" t="s">
        <v>148</v>
      </c>
      <c r="B470" s="43" t="s">
        <v>147</v>
      </c>
      <c r="C470" s="41">
        <v>152</v>
      </c>
      <c r="D470" s="42">
        <v>1200</v>
      </c>
      <c r="E470" s="42">
        <v>800</v>
      </c>
      <c r="F470" s="40" t="str">
        <f t="shared" si="254"/>
        <v>1200x800x152</v>
      </c>
      <c r="G470" s="159" t="s">
        <v>145</v>
      </c>
      <c r="H470" s="38" t="s">
        <v>144</v>
      </c>
      <c r="I470" s="37" t="s">
        <v>2</v>
      </c>
      <c r="J470" s="35"/>
      <c r="K470" s="34" t="s">
        <v>5</v>
      </c>
      <c r="L470" s="34" t="s">
        <v>5</v>
      </c>
      <c r="M470" s="33"/>
      <c r="N470" s="32">
        <v>2</v>
      </c>
      <c r="O470" s="25">
        <f>N470*D470*E470/1000000</f>
        <v>1.92</v>
      </c>
      <c r="P470" s="24">
        <f>O470*C470/1000</f>
        <v>0.29183999999999999</v>
      </c>
      <c r="Q470" s="23">
        <f>P470*AZ470</f>
        <v>28.308479999999999</v>
      </c>
      <c r="R470" s="158"/>
      <c r="S470" s="29"/>
      <c r="T470" s="157"/>
      <c r="U470" s="155"/>
      <c r="V470" s="156"/>
      <c r="W470" s="155"/>
      <c r="X470" s="155"/>
      <c r="Y470" s="154"/>
      <c r="Z470" s="27">
        <v>264</v>
      </c>
      <c r="AA470" s="26" t="s">
        <v>4</v>
      </c>
      <c r="AB470" s="25">
        <f t="shared" si="255"/>
        <v>506.88</v>
      </c>
      <c r="AC470" s="24">
        <f t="shared" si="256"/>
        <v>77.045760000000001</v>
      </c>
      <c r="AD470" s="23">
        <f t="shared" si="257"/>
        <v>7473.4387200000001</v>
      </c>
      <c r="AE470" s="153" t="s">
        <v>143</v>
      </c>
      <c r="AF470" s="21">
        <v>318</v>
      </c>
      <c r="AG470" s="20" t="s">
        <v>2</v>
      </c>
      <c r="AH470" s="19">
        <f t="shared" si="242"/>
        <v>610.55999999999995</v>
      </c>
      <c r="AI470" s="18">
        <f t="shared" si="243"/>
        <v>92.805120000000002</v>
      </c>
      <c r="AJ470" s="17">
        <f t="shared" si="244"/>
        <v>9002.0966399999998</v>
      </c>
      <c r="AK470" s="16" t="s">
        <v>142</v>
      </c>
      <c r="AL470" s="15"/>
      <c r="AM470" s="14">
        <f t="shared" si="205"/>
        <v>881.6</v>
      </c>
      <c r="AN470" s="13">
        <f t="shared" si="258"/>
        <v>1057.92</v>
      </c>
      <c r="AO470" s="12">
        <f t="shared" si="249"/>
        <v>5800</v>
      </c>
      <c r="AP470" s="11">
        <f t="shared" si="259"/>
        <v>6960</v>
      </c>
      <c r="AZ470" s="36">
        <v>97</v>
      </c>
      <c r="BA470" s="10">
        <v>5800</v>
      </c>
      <c r="BC470" s="464"/>
    </row>
    <row r="471" spans="1:55">
      <c r="A471" s="150"/>
      <c r="B471" s="150"/>
      <c r="C471" s="150"/>
      <c r="D471" s="150"/>
      <c r="E471" s="150"/>
      <c r="F471" s="150"/>
      <c r="G471" s="150"/>
      <c r="H471" s="150"/>
      <c r="I471" s="152"/>
      <c r="J471" s="150"/>
      <c r="K471" s="150"/>
      <c r="L471" s="150"/>
      <c r="M471" s="150"/>
      <c r="N471" s="150"/>
      <c r="O471" s="146"/>
      <c r="P471" s="149"/>
      <c r="Q471" s="146"/>
      <c r="R471" s="151"/>
      <c r="S471" s="151"/>
      <c r="T471" s="151"/>
      <c r="U471" s="146"/>
      <c r="V471" s="149"/>
      <c r="W471" s="146"/>
      <c r="X471" s="146"/>
      <c r="Y471" s="148"/>
      <c r="Z471" s="151"/>
      <c r="AA471" s="151"/>
      <c r="AB471" s="146"/>
      <c r="AC471" s="149"/>
      <c r="AD471" s="146"/>
      <c r="AE471" s="150"/>
      <c r="AF471" s="148"/>
      <c r="AG471" s="148"/>
      <c r="AH471" s="148"/>
      <c r="AI471" s="149"/>
      <c r="AJ471" s="148"/>
      <c r="AK471" s="147"/>
      <c r="AL471" s="147"/>
      <c r="AM471" s="146"/>
      <c r="AN471" s="146"/>
      <c r="AO471" s="146"/>
      <c r="AP471" s="146"/>
      <c r="AZ471" s="150"/>
      <c r="BA471" s="146"/>
    </row>
    <row r="472" spans="1:55" ht="15.75" thickBot="1">
      <c r="A472" s="150"/>
      <c r="B472" s="150"/>
      <c r="C472" s="150"/>
      <c r="D472" s="150"/>
      <c r="E472" s="150"/>
      <c r="F472" s="150"/>
      <c r="G472" s="150"/>
      <c r="H472" s="150"/>
      <c r="I472" s="152"/>
      <c r="J472" s="150"/>
      <c r="K472" s="150"/>
      <c r="L472" s="150"/>
      <c r="M472" s="150"/>
      <c r="N472" s="150"/>
      <c r="O472" s="146"/>
      <c r="P472" s="149"/>
      <c r="Q472" s="146"/>
      <c r="R472" s="151"/>
      <c r="S472" s="151"/>
      <c r="T472" s="151"/>
      <c r="U472" s="146"/>
      <c r="V472" s="149"/>
      <c r="W472" s="146"/>
      <c r="X472" s="146"/>
      <c r="Y472" s="148"/>
      <c r="Z472" s="151"/>
      <c r="AA472" s="151"/>
      <c r="AB472" s="146"/>
      <c r="AC472" s="149"/>
      <c r="AD472" s="146"/>
      <c r="AE472" s="150"/>
      <c r="AF472" s="148"/>
      <c r="AG472" s="148"/>
      <c r="AH472" s="148"/>
      <c r="AI472" s="149"/>
      <c r="AJ472" s="148"/>
      <c r="AK472" s="147"/>
      <c r="AL472" s="147"/>
      <c r="AM472" s="146"/>
      <c r="AN472" s="146"/>
      <c r="AO472" s="146"/>
      <c r="AP472" s="146"/>
      <c r="AZ472" s="150"/>
      <c r="BA472" s="146"/>
    </row>
    <row r="473" spans="1:55" s="113" customFormat="1" ht="15.75" thickBot="1">
      <c r="A473" s="143"/>
      <c r="B473" s="143"/>
      <c r="C473" s="143"/>
      <c r="D473" s="143"/>
      <c r="E473" s="143"/>
      <c r="F473" s="143"/>
      <c r="G473" s="143"/>
      <c r="H473" s="143"/>
      <c r="I473" s="145"/>
      <c r="J473" s="497" t="s">
        <v>141</v>
      </c>
      <c r="K473" s="498"/>
      <c r="L473" s="498"/>
      <c r="M473" s="499"/>
      <c r="N473" s="500" t="s">
        <v>140</v>
      </c>
      <c r="O473" s="501"/>
      <c r="P473" s="501"/>
      <c r="Q473" s="502"/>
      <c r="R473" s="503" t="s">
        <v>139</v>
      </c>
      <c r="S473" s="504"/>
      <c r="T473" s="504"/>
      <c r="U473" s="504"/>
      <c r="V473" s="504"/>
      <c r="W473" s="504"/>
      <c r="X473" s="504"/>
      <c r="Y473" s="505"/>
      <c r="Z473" s="506" t="s">
        <v>138</v>
      </c>
      <c r="AA473" s="507"/>
      <c r="AB473" s="507"/>
      <c r="AC473" s="507"/>
      <c r="AD473" s="508"/>
      <c r="AE473" s="512" t="s">
        <v>137</v>
      </c>
      <c r="AF473" s="513"/>
      <c r="AG473" s="513"/>
      <c r="AH473" s="465"/>
      <c r="AI473" s="465"/>
      <c r="AJ473" s="466"/>
      <c r="AK473" s="144"/>
      <c r="AL473" s="144"/>
      <c r="AM473" s="493" t="s">
        <v>2056</v>
      </c>
      <c r="AN473" s="494"/>
      <c r="AO473" s="494"/>
      <c r="AP473" s="495"/>
      <c r="BA473" s="143"/>
    </row>
    <row r="474" spans="1:55" s="113" customFormat="1" ht="30.75" thickBot="1">
      <c r="A474" s="142" t="s">
        <v>136</v>
      </c>
      <c r="B474" s="141" t="s">
        <v>135</v>
      </c>
      <c r="C474" s="141" t="s">
        <v>133</v>
      </c>
      <c r="D474" s="141" t="s">
        <v>132</v>
      </c>
      <c r="E474" s="141" t="s">
        <v>131</v>
      </c>
      <c r="F474" s="141" t="s">
        <v>130</v>
      </c>
      <c r="G474" s="141" t="s">
        <v>129</v>
      </c>
      <c r="H474" s="141" t="s">
        <v>128</v>
      </c>
      <c r="I474" s="140" t="s">
        <v>127</v>
      </c>
      <c r="J474" s="138" t="s">
        <v>125</v>
      </c>
      <c r="K474" s="137" t="s">
        <v>124</v>
      </c>
      <c r="L474" s="137" t="s">
        <v>123</v>
      </c>
      <c r="M474" s="136" t="s">
        <v>122</v>
      </c>
      <c r="N474" s="135" t="s">
        <v>121</v>
      </c>
      <c r="O474" s="127" t="s">
        <v>120</v>
      </c>
      <c r="P474" s="126" t="s">
        <v>119</v>
      </c>
      <c r="Q474" s="125" t="s">
        <v>118</v>
      </c>
      <c r="R474" s="134" t="s">
        <v>117</v>
      </c>
      <c r="S474" s="133" t="s">
        <v>116</v>
      </c>
      <c r="T474" s="133" t="s">
        <v>115</v>
      </c>
      <c r="U474" s="131" t="s">
        <v>114</v>
      </c>
      <c r="V474" s="132" t="s">
        <v>113</v>
      </c>
      <c r="W474" s="131" t="s">
        <v>112</v>
      </c>
      <c r="X474" s="131" t="s">
        <v>111</v>
      </c>
      <c r="Y474" s="130" t="s">
        <v>110</v>
      </c>
      <c r="Z474" s="129" t="s">
        <v>109</v>
      </c>
      <c r="AA474" s="128" t="s">
        <v>108</v>
      </c>
      <c r="AB474" s="127" t="s">
        <v>107</v>
      </c>
      <c r="AC474" s="126" t="s">
        <v>106</v>
      </c>
      <c r="AD474" s="125" t="s">
        <v>105</v>
      </c>
      <c r="AE474" s="124" t="s">
        <v>104</v>
      </c>
      <c r="AF474" s="123" t="s">
        <v>103</v>
      </c>
      <c r="AG474" s="123" t="s">
        <v>102</v>
      </c>
      <c r="AH474" s="123" t="s">
        <v>101</v>
      </c>
      <c r="AI474" s="122" t="s">
        <v>100</v>
      </c>
      <c r="AJ474" s="121" t="s">
        <v>99</v>
      </c>
      <c r="AK474" s="120" t="s">
        <v>98</v>
      </c>
      <c r="AL474" s="119" t="s">
        <v>97</v>
      </c>
      <c r="AM474" s="118" t="s">
        <v>96</v>
      </c>
      <c r="AN474" s="117" t="s">
        <v>95</v>
      </c>
      <c r="AO474" s="116" t="s">
        <v>93</v>
      </c>
      <c r="AP474" s="115" t="s">
        <v>94</v>
      </c>
      <c r="AZ474" s="139" t="s">
        <v>126</v>
      </c>
      <c r="BA474" s="114" t="s">
        <v>93</v>
      </c>
    </row>
    <row r="475" spans="1:55">
      <c r="A475" s="112" t="s">
        <v>10</v>
      </c>
      <c r="B475" s="110" t="s">
        <v>80</v>
      </c>
      <c r="C475" s="111" t="s">
        <v>92</v>
      </c>
      <c r="D475" s="111">
        <v>1000</v>
      </c>
      <c r="E475" s="111">
        <v>600</v>
      </c>
      <c r="F475" s="110" t="str">
        <f t="shared" ref="F475:F498" si="260">D475&amp;"x"&amp;E475&amp;"x"&amp;C475</f>
        <v>1000x600x5/20</v>
      </c>
      <c r="G475" s="109" t="s">
        <v>91</v>
      </c>
      <c r="H475" s="108" t="s">
        <v>1949</v>
      </c>
      <c r="I475" s="107" t="s">
        <v>2</v>
      </c>
      <c r="J475" s="105" t="s">
        <v>5</v>
      </c>
      <c r="K475" s="104"/>
      <c r="L475" s="104" t="s">
        <v>5</v>
      </c>
      <c r="M475" s="103"/>
      <c r="N475" s="102">
        <v>14</v>
      </c>
      <c r="O475" s="95">
        <v>8.4</v>
      </c>
      <c r="P475" s="94">
        <v>0.105</v>
      </c>
      <c r="Q475" s="93">
        <f t="shared" ref="Q475:Q498" si="261">P475*AZ475</f>
        <v>16.8</v>
      </c>
      <c r="R475" s="101"/>
      <c r="S475" s="100"/>
      <c r="T475" s="99"/>
      <c r="U475" s="95"/>
      <c r="V475" s="94"/>
      <c r="W475" s="95"/>
      <c r="X475" s="95"/>
      <c r="Y475" s="98"/>
      <c r="Z475" s="97">
        <v>780</v>
      </c>
      <c r="AA475" s="96" t="s">
        <v>4</v>
      </c>
      <c r="AB475" s="95">
        <f t="shared" ref="AB475:AB498" si="262">IF($AA475="--",$Z475*O475,$AA475*U475)</f>
        <v>6552</v>
      </c>
      <c r="AC475" s="94">
        <f t="shared" ref="AC475:AC498" si="263">IF($AA475="--",$Z475*P475,$AA475*V475)</f>
        <v>81.899999999999991</v>
      </c>
      <c r="AD475" s="93">
        <f t="shared" ref="AD475:AD498" si="264">IF($AA475="--",$Z475*Q475,$AA475*W475)</f>
        <v>13104</v>
      </c>
      <c r="AE475" s="92" t="s">
        <v>3</v>
      </c>
      <c r="AF475" s="91">
        <v>1</v>
      </c>
      <c r="AG475" s="90" t="s">
        <v>2</v>
      </c>
      <c r="AH475" s="89">
        <f t="shared" ref="AH475:AH498" si="265">O475</f>
        <v>8.4</v>
      </c>
      <c r="AI475" s="88">
        <f t="shared" ref="AI475:AI498" si="266">P475</f>
        <v>0.105</v>
      </c>
      <c r="AJ475" s="87">
        <f t="shared" ref="AJ475:AJ498" si="267">Q475</f>
        <v>16.8</v>
      </c>
      <c r="AK475" s="86" t="s">
        <v>90</v>
      </c>
      <c r="AL475" s="85"/>
      <c r="AM475" s="84">
        <f t="shared" ref="AM475:AM498" si="268">AO475/N475</f>
        <v>216</v>
      </c>
      <c r="AN475" s="83">
        <f t="shared" ref="AN475:AN498" si="269">ROUND(AM475*1.2,2)</f>
        <v>259.2</v>
      </c>
      <c r="AO475" s="82">
        <f t="shared" ref="AO475:AO498" si="270">ROUND(BA475*(1-$AP$14),2)</f>
        <v>3024</v>
      </c>
      <c r="AP475" s="81">
        <f t="shared" ref="AP475:AP498" si="271">ROUND(AO475*1.2,2)</f>
        <v>3628.8</v>
      </c>
      <c r="AZ475" s="106">
        <v>160</v>
      </c>
      <c r="BA475" s="80">
        <v>3024</v>
      </c>
      <c r="BC475" s="464"/>
    </row>
    <row r="476" spans="1:55">
      <c r="A476" s="78" t="s">
        <v>10</v>
      </c>
      <c r="B476" s="77" t="s">
        <v>80</v>
      </c>
      <c r="C476" s="76" t="s">
        <v>76</v>
      </c>
      <c r="D476" s="79">
        <v>1000</v>
      </c>
      <c r="E476" s="79">
        <v>600</v>
      </c>
      <c r="F476" s="75" t="str">
        <f t="shared" si="260"/>
        <v>1000x600x20/35</v>
      </c>
      <c r="G476" s="74" t="s">
        <v>89</v>
      </c>
      <c r="H476" s="73" t="s">
        <v>88</v>
      </c>
      <c r="I476" s="72" t="s">
        <v>2</v>
      </c>
      <c r="J476" s="70" t="s">
        <v>5</v>
      </c>
      <c r="K476" s="69"/>
      <c r="L476" s="69" t="s">
        <v>5</v>
      </c>
      <c r="M476" s="68"/>
      <c r="N476" s="67">
        <v>6</v>
      </c>
      <c r="O476" s="60">
        <v>3.6</v>
      </c>
      <c r="P476" s="59">
        <v>9.9000000000000005E-2</v>
      </c>
      <c r="Q476" s="58">
        <f t="shared" si="261"/>
        <v>15.84</v>
      </c>
      <c r="R476" s="66"/>
      <c r="S476" s="65"/>
      <c r="T476" s="64"/>
      <c r="U476" s="60"/>
      <c r="V476" s="59"/>
      <c r="W476" s="60"/>
      <c r="X476" s="60"/>
      <c r="Y476" s="63"/>
      <c r="Z476" s="62">
        <v>832</v>
      </c>
      <c r="AA476" s="61" t="s">
        <v>4</v>
      </c>
      <c r="AB476" s="60">
        <f t="shared" si="262"/>
        <v>2995.2000000000003</v>
      </c>
      <c r="AC476" s="59">
        <f t="shared" si="263"/>
        <v>82.368000000000009</v>
      </c>
      <c r="AD476" s="58">
        <f t="shared" si="264"/>
        <v>13178.88</v>
      </c>
      <c r="AE476" s="57" t="s">
        <v>3</v>
      </c>
      <c r="AF476" s="56">
        <v>1</v>
      </c>
      <c r="AG476" s="55" t="s">
        <v>2</v>
      </c>
      <c r="AH476" s="54">
        <f t="shared" si="265"/>
        <v>3.6</v>
      </c>
      <c r="AI476" s="53">
        <f t="shared" si="266"/>
        <v>9.9000000000000005E-2</v>
      </c>
      <c r="AJ476" s="52">
        <f t="shared" si="267"/>
        <v>15.84</v>
      </c>
      <c r="AK476" s="51" t="s">
        <v>87</v>
      </c>
      <c r="AL476" s="50"/>
      <c r="AM476" s="49">
        <f t="shared" si="268"/>
        <v>262</v>
      </c>
      <c r="AN476" s="48">
        <f t="shared" si="269"/>
        <v>314.39999999999998</v>
      </c>
      <c r="AO476" s="47">
        <f t="shared" si="270"/>
        <v>1572</v>
      </c>
      <c r="AP476" s="46">
        <f t="shared" si="271"/>
        <v>1886.4</v>
      </c>
      <c r="AZ476" s="71">
        <v>160</v>
      </c>
      <c r="BA476" s="45">
        <v>1572</v>
      </c>
      <c r="BC476" s="464"/>
    </row>
    <row r="477" spans="1:55">
      <c r="A477" s="78" t="s">
        <v>10</v>
      </c>
      <c r="B477" s="77" t="s">
        <v>80</v>
      </c>
      <c r="C477" s="76" t="s">
        <v>73</v>
      </c>
      <c r="D477" s="79">
        <v>1000</v>
      </c>
      <c r="E477" s="79">
        <v>600</v>
      </c>
      <c r="F477" s="75" t="str">
        <f t="shared" si="260"/>
        <v>1000x600x35/50</v>
      </c>
      <c r="G477" s="74" t="s">
        <v>86</v>
      </c>
      <c r="H477" s="73" t="s">
        <v>85</v>
      </c>
      <c r="I477" s="72" t="s">
        <v>2</v>
      </c>
      <c r="J477" s="70" t="s">
        <v>5</v>
      </c>
      <c r="K477" s="69"/>
      <c r="L477" s="69" t="s">
        <v>5</v>
      </c>
      <c r="M477" s="68"/>
      <c r="N477" s="67">
        <v>4</v>
      </c>
      <c r="O477" s="60">
        <v>2.4</v>
      </c>
      <c r="P477" s="59">
        <v>0.10199999999999999</v>
      </c>
      <c r="Q477" s="58">
        <f t="shared" si="261"/>
        <v>16.32</v>
      </c>
      <c r="R477" s="66"/>
      <c r="S477" s="65"/>
      <c r="T477" s="64"/>
      <c r="U477" s="60"/>
      <c r="V477" s="59"/>
      <c r="W477" s="60"/>
      <c r="X477" s="60"/>
      <c r="Y477" s="63"/>
      <c r="Z477" s="62">
        <v>780</v>
      </c>
      <c r="AA477" s="61" t="s">
        <v>4</v>
      </c>
      <c r="AB477" s="60">
        <f t="shared" si="262"/>
        <v>1872</v>
      </c>
      <c r="AC477" s="59">
        <f t="shared" si="263"/>
        <v>79.559999999999988</v>
      </c>
      <c r="AD477" s="58">
        <f t="shared" si="264"/>
        <v>12729.6</v>
      </c>
      <c r="AE477" s="57" t="s">
        <v>3</v>
      </c>
      <c r="AF477" s="56">
        <v>1</v>
      </c>
      <c r="AG477" s="55" t="s">
        <v>2</v>
      </c>
      <c r="AH477" s="54">
        <f t="shared" si="265"/>
        <v>2.4</v>
      </c>
      <c r="AI477" s="53">
        <f t="shared" si="266"/>
        <v>0.10199999999999999</v>
      </c>
      <c r="AJ477" s="52">
        <f t="shared" si="267"/>
        <v>16.32</v>
      </c>
      <c r="AK477" s="51" t="s">
        <v>84</v>
      </c>
      <c r="AL477" s="50"/>
      <c r="AM477" s="49">
        <f t="shared" si="268"/>
        <v>366</v>
      </c>
      <c r="AN477" s="48">
        <f t="shared" si="269"/>
        <v>439.2</v>
      </c>
      <c r="AO477" s="47">
        <f t="shared" si="270"/>
        <v>1464</v>
      </c>
      <c r="AP477" s="46">
        <f t="shared" si="271"/>
        <v>1756.8</v>
      </c>
      <c r="AZ477" s="71">
        <v>160</v>
      </c>
      <c r="BA477" s="45">
        <v>1464</v>
      </c>
      <c r="BC477" s="464"/>
    </row>
    <row r="478" spans="1:55">
      <c r="A478" s="78" t="s">
        <v>10</v>
      </c>
      <c r="B478" s="77" t="s">
        <v>80</v>
      </c>
      <c r="C478" s="76" t="s">
        <v>69</v>
      </c>
      <c r="D478" s="79">
        <v>1000</v>
      </c>
      <c r="E478" s="79">
        <v>600</v>
      </c>
      <c r="F478" s="75" t="str">
        <f t="shared" si="260"/>
        <v>1000x600x50/65</v>
      </c>
      <c r="G478" s="74" t="s">
        <v>83</v>
      </c>
      <c r="H478" s="73" t="s">
        <v>82</v>
      </c>
      <c r="I478" s="72" t="s">
        <v>2</v>
      </c>
      <c r="J478" s="70" t="s">
        <v>5</v>
      </c>
      <c r="K478" s="69"/>
      <c r="L478" s="69" t="s">
        <v>5</v>
      </c>
      <c r="M478" s="68"/>
      <c r="N478" s="67">
        <v>2</v>
      </c>
      <c r="O478" s="60">
        <v>1.2</v>
      </c>
      <c r="P478" s="59">
        <v>6.9000000000000006E-2</v>
      </c>
      <c r="Q478" s="58">
        <f t="shared" si="261"/>
        <v>11.040000000000001</v>
      </c>
      <c r="R478" s="66"/>
      <c r="S478" s="65"/>
      <c r="T478" s="64"/>
      <c r="U478" s="60"/>
      <c r="V478" s="59"/>
      <c r="W478" s="60"/>
      <c r="X478" s="60"/>
      <c r="Y478" s="63"/>
      <c r="Z478" s="62">
        <v>1144</v>
      </c>
      <c r="AA478" s="61" t="s">
        <v>4</v>
      </c>
      <c r="AB478" s="60">
        <f t="shared" si="262"/>
        <v>1372.8</v>
      </c>
      <c r="AC478" s="59">
        <f t="shared" si="263"/>
        <v>78.936000000000007</v>
      </c>
      <c r="AD478" s="58">
        <f t="shared" si="264"/>
        <v>12629.76</v>
      </c>
      <c r="AE478" s="57" t="s">
        <v>3</v>
      </c>
      <c r="AF478" s="56">
        <v>1</v>
      </c>
      <c r="AG478" s="55" t="s">
        <v>2</v>
      </c>
      <c r="AH478" s="54">
        <f t="shared" si="265"/>
        <v>1.2</v>
      </c>
      <c r="AI478" s="53">
        <f t="shared" si="266"/>
        <v>6.9000000000000006E-2</v>
      </c>
      <c r="AJ478" s="52">
        <f t="shared" si="267"/>
        <v>11.040000000000001</v>
      </c>
      <c r="AK478" s="51" t="s">
        <v>81</v>
      </c>
      <c r="AL478" s="50"/>
      <c r="AM478" s="49">
        <f t="shared" si="268"/>
        <v>522</v>
      </c>
      <c r="AN478" s="48">
        <f t="shared" si="269"/>
        <v>626.4</v>
      </c>
      <c r="AO478" s="47">
        <f t="shared" si="270"/>
        <v>1044</v>
      </c>
      <c r="AP478" s="46">
        <f t="shared" si="271"/>
        <v>1252.8</v>
      </c>
      <c r="AZ478" s="71">
        <v>160</v>
      </c>
      <c r="BA478" s="45">
        <v>1044</v>
      </c>
      <c r="BC478" s="464"/>
    </row>
    <row r="479" spans="1:55">
      <c r="A479" s="78" t="s">
        <v>10</v>
      </c>
      <c r="B479" s="77" t="s">
        <v>80</v>
      </c>
      <c r="C479" s="76">
        <v>60</v>
      </c>
      <c r="D479" s="79">
        <v>1000</v>
      </c>
      <c r="E479" s="79">
        <v>600</v>
      </c>
      <c r="F479" s="75" t="str">
        <f t="shared" si="260"/>
        <v>1000x600x60</v>
      </c>
      <c r="G479" s="74" t="s">
        <v>79</v>
      </c>
      <c r="H479" s="73" t="s">
        <v>78</v>
      </c>
      <c r="I479" s="72" t="s">
        <v>2</v>
      </c>
      <c r="J479" s="70" t="s">
        <v>5</v>
      </c>
      <c r="K479" s="69"/>
      <c r="L479" s="69" t="s">
        <v>5</v>
      </c>
      <c r="M479" s="68"/>
      <c r="N479" s="67">
        <v>3</v>
      </c>
      <c r="O479" s="60">
        <v>1.8</v>
      </c>
      <c r="P479" s="59">
        <v>0.108</v>
      </c>
      <c r="Q479" s="58">
        <f t="shared" si="261"/>
        <v>17.28</v>
      </c>
      <c r="R479" s="66"/>
      <c r="S479" s="65"/>
      <c r="T479" s="64"/>
      <c r="U479" s="60"/>
      <c r="V479" s="59"/>
      <c r="W479" s="60"/>
      <c r="X479" s="60"/>
      <c r="Y479" s="63"/>
      <c r="Z479" s="62">
        <v>728</v>
      </c>
      <c r="AA479" s="61" t="s">
        <v>4</v>
      </c>
      <c r="AB479" s="60">
        <f t="shared" si="262"/>
        <v>1310.4000000000001</v>
      </c>
      <c r="AC479" s="59">
        <f t="shared" si="263"/>
        <v>78.623999999999995</v>
      </c>
      <c r="AD479" s="58">
        <f t="shared" si="264"/>
        <v>12579.84</v>
      </c>
      <c r="AE479" s="57" t="s">
        <v>3</v>
      </c>
      <c r="AF479" s="56">
        <v>1</v>
      </c>
      <c r="AG479" s="55" t="s">
        <v>2</v>
      </c>
      <c r="AH479" s="54">
        <f t="shared" si="265"/>
        <v>1.8</v>
      </c>
      <c r="AI479" s="53">
        <f t="shared" si="266"/>
        <v>0.108</v>
      </c>
      <c r="AJ479" s="52">
        <f t="shared" si="267"/>
        <v>17.28</v>
      </c>
      <c r="AK479" s="51" t="s">
        <v>77</v>
      </c>
      <c r="AL479" s="50"/>
      <c r="AM479" s="49">
        <f t="shared" si="268"/>
        <v>488</v>
      </c>
      <c r="AN479" s="48">
        <f t="shared" si="269"/>
        <v>585.6</v>
      </c>
      <c r="AO479" s="47">
        <f t="shared" si="270"/>
        <v>1464</v>
      </c>
      <c r="AP479" s="46">
        <f t="shared" si="271"/>
        <v>1756.8</v>
      </c>
      <c r="AZ479" s="71">
        <v>160</v>
      </c>
      <c r="BA479" s="45">
        <v>1464</v>
      </c>
      <c r="BC479" s="464"/>
    </row>
    <row r="480" spans="1:55">
      <c r="A480" s="78" t="s">
        <v>10</v>
      </c>
      <c r="B480" s="75" t="s">
        <v>61</v>
      </c>
      <c r="C480" s="76" t="s">
        <v>76</v>
      </c>
      <c r="D480" s="76">
        <v>1000</v>
      </c>
      <c r="E480" s="76">
        <v>600</v>
      </c>
      <c r="F480" s="75" t="str">
        <f t="shared" si="260"/>
        <v>1000x600x20/35</v>
      </c>
      <c r="G480" s="74" t="s">
        <v>75</v>
      </c>
      <c r="H480" s="73" t="s">
        <v>1950</v>
      </c>
      <c r="I480" s="72" t="s">
        <v>2</v>
      </c>
      <c r="J480" s="70" t="s">
        <v>5</v>
      </c>
      <c r="K480" s="69"/>
      <c r="L480" s="69" t="s">
        <v>5</v>
      </c>
      <c r="M480" s="68"/>
      <c r="N480" s="67">
        <v>10</v>
      </c>
      <c r="O480" s="60">
        <v>6</v>
      </c>
      <c r="P480" s="59">
        <v>0.16500000000000001</v>
      </c>
      <c r="Q480" s="58">
        <f t="shared" si="261"/>
        <v>16.5</v>
      </c>
      <c r="R480" s="66"/>
      <c r="S480" s="65"/>
      <c r="T480" s="64"/>
      <c r="U480" s="60"/>
      <c r="V480" s="59"/>
      <c r="W480" s="60"/>
      <c r="X480" s="60"/>
      <c r="Y480" s="63"/>
      <c r="Z480" s="62">
        <v>468</v>
      </c>
      <c r="AA480" s="61" t="s">
        <v>4</v>
      </c>
      <c r="AB480" s="60">
        <f t="shared" si="262"/>
        <v>2808</v>
      </c>
      <c r="AC480" s="59">
        <f t="shared" si="263"/>
        <v>77.22</v>
      </c>
      <c r="AD480" s="58">
        <f t="shared" si="264"/>
        <v>7722</v>
      </c>
      <c r="AE480" s="57" t="s">
        <v>3</v>
      </c>
      <c r="AF480" s="56">
        <v>1</v>
      </c>
      <c r="AG480" s="55" t="s">
        <v>2</v>
      </c>
      <c r="AH480" s="54">
        <f t="shared" si="265"/>
        <v>6</v>
      </c>
      <c r="AI480" s="53">
        <f t="shared" si="266"/>
        <v>0.16500000000000001</v>
      </c>
      <c r="AJ480" s="52">
        <f t="shared" si="267"/>
        <v>16.5</v>
      </c>
      <c r="AK480" s="51" t="s">
        <v>74</v>
      </c>
      <c r="AL480" s="50"/>
      <c r="AM480" s="49">
        <f t="shared" si="268"/>
        <v>154</v>
      </c>
      <c r="AN480" s="48">
        <f t="shared" si="269"/>
        <v>184.8</v>
      </c>
      <c r="AO480" s="47">
        <f t="shared" si="270"/>
        <v>1540</v>
      </c>
      <c r="AP480" s="46">
        <f t="shared" si="271"/>
        <v>1848</v>
      </c>
      <c r="AZ480" s="71">
        <v>100</v>
      </c>
      <c r="BA480" s="45">
        <v>1540</v>
      </c>
      <c r="BC480" s="464"/>
    </row>
    <row r="481" spans="1:55">
      <c r="A481" s="78" t="s">
        <v>10</v>
      </c>
      <c r="B481" s="77" t="s">
        <v>61</v>
      </c>
      <c r="C481" s="76" t="s">
        <v>73</v>
      </c>
      <c r="D481" s="79">
        <v>1000</v>
      </c>
      <c r="E481" s="79">
        <v>600</v>
      </c>
      <c r="F481" s="75" t="str">
        <f t="shared" si="260"/>
        <v>1000x600x35/50</v>
      </c>
      <c r="G481" s="74" t="s">
        <v>72</v>
      </c>
      <c r="H481" s="73" t="s">
        <v>71</v>
      </c>
      <c r="I481" s="72" t="s">
        <v>2</v>
      </c>
      <c r="J481" s="70" t="s">
        <v>5</v>
      </c>
      <c r="K481" s="69"/>
      <c r="L481" s="69" t="s">
        <v>5</v>
      </c>
      <c r="M481" s="68"/>
      <c r="N481" s="67">
        <v>6</v>
      </c>
      <c r="O481" s="60">
        <v>3.6</v>
      </c>
      <c r="P481" s="59">
        <v>0.153</v>
      </c>
      <c r="Q481" s="58">
        <f t="shared" si="261"/>
        <v>15.299999999999999</v>
      </c>
      <c r="R481" s="66"/>
      <c r="S481" s="65"/>
      <c r="T481" s="64"/>
      <c r="U481" s="60"/>
      <c r="V481" s="59"/>
      <c r="W481" s="60"/>
      <c r="X481" s="60"/>
      <c r="Y481" s="63"/>
      <c r="Z481" s="62">
        <v>520</v>
      </c>
      <c r="AA481" s="61" t="s">
        <v>4</v>
      </c>
      <c r="AB481" s="60">
        <f t="shared" si="262"/>
        <v>1872</v>
      </c>
      <c r="AC481" s="59">
        <f t="shared" si="263"/>
        <v>79.56</v>
      </c>
      <c r="AD481" s="58">
        <f t="shared" si="264"/>
        <v>7955.9999999999991</v>
      </c>
      <c r="AE481" s="57" t="s">
        <v>3</v>
      </c>
      <c r="AF481" s="56">
        <v>1</v>
      </c>
      <c r="AG481" s="55" t="s">
        <v>2</v>
      </c>
      <c r="AH481" s="54">
        <f t="shared" si="265"/>
        <v>3.6</v>
      </c>
      <c r="AI481" s="53">
        <f t="shared" si="266"/>
        <v>0.153</v>
      </c>
      <c r="AJ481" s="52">
        <f t="shared" si="267"/>
        <v>15.299999999999999</v>
      </c>
      <c r="AK481" s="51" t="s">
        <v>70</v>
      </c>
      <c r="AL481" s="50"/>
      <c r="AM481" s="49">
        <f t="shared" si="268"/>
        <v>228</v>
      </c>
      <c r="AN481" s="48">
        <f t="shared" si="269"/>
        <v>273.60000000000002</v>
      </c>
      <c r="AO481" s="47">
        <f t="shared" si="270"/>
        <v>1368</v>
      </c>
      <c r="AP481" s="46">
        <f t="shared" si="271"/>
        <v>1641.6</v>
      </c>
      <c r="AZ481" s="71">
        <v>100</v>
      </c>
      <c r="BA481" s="45">
        <v>1368</v>
      </c>
      <c r="BC481" s="464"/>
    </row>
    <row r="482" spans="1:55">
      <c r="A482" s="78" t="s">
        <v>10</v>
      </c>
      <c r="B482" s="77" t="s">
        <v>61</v>
      </c>
      <c r="C482" s="76" t="s">
        <v>69</v>
      </c>
      <c r="D482" s="79">
        <v>1000</v>
      </c>
      <c r="E482" s="79">
        <v>600</v>
      </c>
      <c r="F482" s="75" t="str">
        <f t="shared" si="260"/>
        <v>1000x600x50/65</v>
      </c>
      <c r="G482" s="74" t="s">
        <v>68</v>
      </c>
      <c r="H482" s="73" t="s">
        <v>67</v>
      </c>
      <c r="I482" s="72" t="s">
        <v>2</v>
      </c>
      <c r="J482" s="70" t="s">
        <v>5</v>
      </c>
      <c r="K482" s="69"/>
      <c r="L482" s="69" t="s">
        <v>5</v>
      </c>
      <c r="M482" s="68"/>
      <c r="N482" s="67">
        <v>4</v>
      </c>
      <c r="O482" s="60">
        <v>2.4</v>
      </c>
      <c r="P482" s="59">
        <v>0.13800000000000001</v>
      </c>
      <c r="Q482" s="58">
        <f t="shared" si="261"/>
        <v>13.8</v>
      </c>
      <c r="R482" s="66"/>
      <c r="S482" s="65"/>
      <c r="T482" s="64"/>
      <c r="U482" s="60"/>
      <c r="V482" s="59"/>
      <c r="W482" s="60"/>
      <c r="X482" s="60"/>
      <c r="Y482" s="63"/>
      <c r="Z482" s="62">
        <v>572</v>
      </c>
      <c r="AA482" s="61" t="s">
        <v>4</v>
      </c>
      <c r="AB482" s="60">
        <f t="shared" si="262"/>
        <v>1372.8</v>
      </c>
      <c r="AC482" s="59">
        <f t="shared" si="263"/>
        <v>78.936000000000007</v>
      </c>
      <c r="AD482" s="58">
        <f t="shared" si="264"/>
        <v>7893.6</v>
      </c>
      <c r="AE482" s="57" t="s">
        <v>3</v>
      </c>
      <c r="AF482" s="56">
        <v>1</v>
      </c>
      <c r="AG482" s="55" t="s">
        <v>2</v>
      </c>
      <c r="AH482" s="54">
        <f t="shared" si="265"/>
        <v>2.4</v>
      </c>
      <c r="AI482" s="53">
        <f t="shared" si="266"/>
        <v>0.13800000000000001</v>
      </c>
      <c r="AJ482" s="52">
        <f t="shared" si="267"/>
        <v>13.8</v>
      </c>
      <c r="AK482" s="51" t="s">
        <v>66</v>
      </c>
      <c r="AL482" s="50"/>
      <c r="AM482" s="49">
        <f t="shared" si="268"/>
        <v>254</v>
      </c>
      <c r="AN482" s="48">
        <f t="shared" si="269"/>
        <v>304.8</v>
      </c>
      <c r="AO482" s="47">
        <f t="shared" si="270"/>
        <v>1016</v>
      </c>
      <c r="AP482" s="46">
        <f t="shared" si="271"/>
        <v>1219.2</v>
      </c>
      <c r="AZ482" s="71">
        <v>100</v>
      </c>
      <c r="BA482" s="45">
        <v>1016</v>
      </c>
      <c r="BC482" s="464"/>
    </row>
    <row r="483" spans="1:55">
      <c r="A483" s="78" t="s">
        <v>10</v>
      </c>
      <c r="B483" s="77" t="s">
        <v>61</v>
      </c>
      <c r="C483" s="76" t="s">
        <v>65</v>
      </c>
      <c r="D483" s="79">
        <v>1000</v>
      </c>
      <c r="E483" s="79">
        <v>600</v>
      </c>
      <c r="F483" s="75" t="str">
        <f t="shared" si="260"/>
        <v>1000x600x65/80</v>
      </c>
      <c r="G483" s="74" t="s">
        <v>64</v>
      </c>
      <c r="H483" s="73" t="s">
        <v>63</v>
      </c>
      <c r="I483" s="72" t="s">
        <v>2</v>
      </c>
      <c r="J483" s="70" t="s">
        <v>5</v>
      </c>
      <c r="K483" s="69"/>
      <c r="L483" s="69" t="s">
        <v>5</v>
      </c>
      <c r="M483" s="68"/>
      <c r="N483" s="67">
        <v>4</v>
      </c>
      <c r="O483" s="60">
        <v>2.4</v>
      </c>
      <c r="P483" s="59">
        <v>0.17399999999999999</v>
      </c>
      <c r="Q483" s="58">
        <f t="shared" si="261"/>
        <v>17.399999999999999</v>
      </c>
      <c r="R483" s="66"/>
      <c r="S483" s="65"/>
      <c r="T483" s="64"/>
      <c r="U483" s="60"/>
      <c r="V483" s="59"/>
      <c r="W483" s="60"/>
      <c r="X483" s="60"/>
      <c r="Y483" s="63"/>
      <c r="Z483" s="62">
        <v>468</v>
      </c>
      <c r="AA483" s="61" t="s">
        <v>4</v>
      </c>
      <c r="AB483" s="60">
        <f t="shared" si="262"/>
        <v>1123.2</v>
      </c>
      <c r="AC483" s="59">
        <f t="shared" si="263"/>
        <v>81.431999999999988</v>
      </c>
      <c r="AD483" s="58">
        <f t="shared" si="264"/>
        <v>8143.1999999999989</v>
      </c>
      <c r="AE483" s="57" t="s">
        <v>3</v>
      </c>
      <c r="AF483" s="56">
        <v>1</v>
      </c>
      <c r="AG483" s="55" t="s">
        <v>2</v>
      </c>
      <c r="AH483" s="54">
        <f t="shared" si="265"/>
        <v>2.4</v>
      </c>
      <c r="AI483" s="53">
        <f t="shared" si="266"/>
        <v>0.17399999999999999</v>
      </c>
      <c r="AJ483" s="52">
        <f t="shared" si="267"/>
        <v>17.399999999999999</v>
      </c>
      <c r="AK483" s="51" t="s">
        <v>62</v>
      </c>
      <c r="AL483" s="50"/>
      <c r="AM483" s="49">
        <f t="shared" si="268"/>
        <v>330</v>
      </c>
      <c r="AN483" s="48">
        <f t="shared" si="269"/>
        <v>396</v>
      </c>
      <c r="AO483" s="47">
        <f t="shared" si="270"/>
        <v>1320</v>
      </c>
      <c r="AP483" s="46">
        <f t="shared" si="271"/>
        <v>1584</v>
      </c>
      <c r="AZ483" s="71">
        <v>100</v>
      </c>
      <c r="BA483" s="45">
        <v>1320</v>
      </c>
      <c r="BC483" s="464"/>
    </row>
    <row r="484" spans="1:55">
      <c r="A484" s="78" t="s">
        <v>10</v>
      </c>
      <c r="B484" s="77" t="s">
        <v>61</v>
      </c>
      <c r="C484" s="76">
        <v>60</v>
      </c>
      <c r="D484" s="79">
        <v>1000</v>
      </c>
      <c r="E484" s="79">
        <v>600</v>
      </c>
      <c r="F484" s="75" t="str">
        <f t="shared" si="260"/>
        <v>1000x600x60</v>
      </c>
      <c r="G484" s="74" t="s">
        <v>60</v>
      </c>
      <c r="H484" s="73" t="s">
        <v>59</v>
      </c>
      <c r="I484" s="72" t="s">
        <v>2</v>
      </c>
      <c r="J484" s="70" t="s">
        <v>5</v>
      </c>
      <c r="K484" s="69"/>
      <c r="L484" s="69" t="s">
        <v>5</v>
      </c>
      <c r="M484" s="68"/>
      <c r="N484" s="67">
        <v>4</v>
      </c>
      <c r="O484" s="60">
        <v>2.4</v>
      </c>
      <c r="P484" s="59">
        <v>0.14399999999999999</v>
      </c>
      <c r="Q484" s="58">
        <f t="shared" si="261"/>
        <v>14.399999999999999</v>
      </c>
      <c r="R484" s="66"/>
      <c r="S484" s="65"/>
      <c r="T484" s="64"/>
      <c r="U484" s="60"/>
      <c r="V484" s="59"/>
      <c r="W484" s="60"/>
      <c r="X484" s="60"/>
      <c r="Y484" s="63"/>
      <c r="Z484" s="62">
        <v>572</v>
      </c>
      <c r="AA484" s="61" t="s">
        <v>4</v>
      </c>
      <c r="AB484" s="60">
        <f t="shared" si="262"/>
        <v>1372.8</v>
      </c>
      <c r="AC484" s="59">
        <f t="shared" si="263"/>
        <v>82.367999999999995</v>
      </c>
      <c r="AD484" s="58">
        <f t="shared" si="264"/>
        <v>8236.7999999999993</v>
      </c>
      <c r="AE484" s="57" t="s">
        <v>3</v>
      </c>
      <c r="AF484" s="56">
        <v>1</v>
      </c>
      <c r="AG484" s="55" t="s">
        <v>2</v>
      </c>
      <c r="AH484" s="54">
        <f t="shared" si="265"/>
        <v>2.4</v>
      </c>
      <c r="AI484" s="53">
        <f t="shared" si="266"/>
        <v>0.14399999999999999</v>
      </c>
      <c r="AJ484" s="52">
        <f t="shared" si="267"/>
        <v>14.399999999999999</v>
      </c>
      <c r="AK484" s="51" t="s">
        <v>58</v>
      </c>
      <c r="AL484" s="50"/>
      <c r="AM484" s="49">
        <f t="shared" si="268"/>
        <v>250</v>
      </c>
      <c r="AN484" s="48">
        <f t="shared" si="269"/>
        <v>300</v>
      </c>
      <c r="AO484" s="47">
        <f t="shared" si="270"/>
        <v>1000</v>
      </c>
      <c r="AP484" s="46">
        <f t="shared" si="271"/>
        <v>1200</v>
      </c>
      <c r="AZ484" s="71">
        <v>100</v>
      </c>
      <c r="BA484" s="45">
        <v>1000</v>
      </c>
      <c r="BC484" s="464"/>
    </row>
    <row r="485" spans="1:55">
      <c r="A485" s="78" t="s">
        <v>10</v>
      </c>
      <c r="B485" s="75" t="s">
        <v>46</v>
      </c>
      <c r="C485" s="76" t="s">
        <v>57</v>
      </c>
      <c r="D485" s="76">
        <v>1000</v>
      </c>
      <c r="E485" s="76">
        <v>300</v>
      </c>
      <c r="F485" s="75" t="str">
        <f t="shared" si="260"/>
        <v>1000x300x5/25</v>
      </c>
      <c r="G485" s="74" t="s">
        <v>56</v>
      </c>
      <c r="H485" s="73" t="s">
        <v>55</v>
      </c>
      <c r="I485" s="72" t="s">
        <v>2</v>
      </c>
      <c r="J485" s="70" t="s">
        <v>5</v>
      </c>
      <c r="K485" s="69"/>
      <c r="L485" s="69" t="s">
        <v>5</v>
      </c>
      <c r="M485" s="68"/>
      <c r="N485" s="67">
        <v>20</v>
      </c>
      <c r="O485" s="60">
        <v>3</v>
      </c>
      <c r="P485" s="59">
        <v>3.5000000000000003E-2</v>
      </c>
      <c r="Q485" s="58">
        <f t="shared" si="261"/>
        <v>5.6000000000000005</v>
      </c>
      <c r="R485" s="66"/>
      <c r="S485" s="65"/>
      <c r="T485" s="64"/>
      <c r="U485" s="60"/>
      <c r="V485" s="59"/>
      <c r="W485" s="60"/>
      <c r="X485" s="60"/>
      <c r="Y485" s="63"/>
      <c r="Z485" s="62">
        <v>1092</v>
      </c>
      <c r="AA485" s="61" t="s">
        <v>4</v>
      </c>
      <c r="AB485" s="60">
        <f t="shared" si="262"/>
        <v>3276</v>
      </c>
      <c r="AC485" s="59">
        <f t="shared" si="263"/>
        <v>38.220000000000006</v>
      </c>
      <c r="AD485" s="58">
        <f t="shared" si="264"/>
        <v>6115.2000000000007</v>
      </c>
      <c r="AE485" s="57" t="s">
        <v>3</v>
      </c>
      <c r="AF485" s="56">
        <v>1</v>
      </c>
      <c r="AG485" s="55" t="s">
        <v>2</v>
      </c>
      <c r="AH485" s="54">
        <f t="shared" si="265"/>
        <v>3</v>
      </c>
      <c r="AI485" s="53">
        <f t="shared" si="266"/>
        <v>3.5000000000000003E-2</v>
      </c>
      <c r="AJ485" s="52">
        <f t="shared" si="267"/>
        <v>5.6000000000000005</v>
      </c>
      <c r="AK485" s="51" t="s">
        <v>54</v>
      </c>
      <c r="AL485" s="50"/>
      <c r="AM485" s="49">
        <f t="shared" si="268"/>
        <v>130</v>
      </c>
      <c r="AN485" s="48">
        <f t="shared" si="269"/>
        <v>156</v>
      </c>
      <c r="AO485" s="47">
        <f t="shared" si="270"/>
        <v>2600</v>
      </c>
      <c r="AP485" s="46">
        <f t="shared" si="271"/>
        <v>3120</v>
      </c>
      <c r="AZ485" s="71">
        <v>160</v>
      </c>
      <c r="BA485" s="45">
        <v>2600</v>
      </c>
      <c r="BC485" s="464"/>
    </row>
    <row r="486" spans="1:55">
      <c r="A486" s="78" t="s">
        <v>10</v>
      </c>
      <c r="B486" s="77" t="s">
        <v>46</v>
      </c>
      <c r="C486" s="76" t="s">
        <v>53</v>
      </c>
      <c r="D486" s="79">
        <v>1000</v>
      </c>
      <c r="E486" s="79">
        <v>300</v>
      </c>
      <c r="F486" s="75" t="str">
        <f t="shared" si="260"/>
        <v>1000x300x5/25/45</v>
      </c>
      <c r="G486" s="74" t="s">
        <v>52</v>
      </c>
      <c r="H486" s="73" t="s">
        <v>51</v>
      </c>
      <c r="I486" s="72" t="s">
        <v>2</v>
      </c>
      <c r="J486" s="70" t="s">
        <v>5</v>
      </c>
      <c r="K486" s="69"/>
      <c r="L486" s="69" t="s">
        <v>5</v>
      </c>
      <c r="M486" s="68"/>
      <c r="N486" s="67">
        <v>12</v>
      </c>
      <c r="O486" s="60">
        <v>3.6</v>
      </c>
      <c r="P486" s="59">
        <v>0.09</v>
      </c>
      <c r="Q486" s="58">
        <f t="shared" si="261"/>
        <v>14.399999999999999</v>
      </c>
      <c r="R486" s="66"/>
      <c r="S486" s="65"/>
      <c r="T486" s="64"/>
      <c r="U486" s="60"/>
      <c r="V486" s="59"/>
      <c r="W486" s="60"/>
      <c r="X486" s="60"/>
      <c r="Y486" s="63"/>
      <c r="Z486" s="62">
        <v>884</v>
      </c>
      <c r="AA486" s="61" t="s">
        <v>4</v>
      </c>
      <c r="AB486" s="60">
        <f t="shared" si="262"/>
        <v>3182.4</v>
      </c>
      <c r="AC486" s="59">
        <f t="shared" si="263"/>
        <v>79.56</v>
      </c>
      <c r="AD486" s="58">
        <f t="shared" si="264"/>
        <v>12729.599999999999</v>
      </c>
      <c r="AE486" s="57" t="s">
        <v>3</v>
      </c>
      <c r="AF486" s="56">
        <v>1</v>
      </c>
      <c r="AG486" s="55" t="s">
        <v>2</v>
      </c>
      <c r="AH486" s="54">
        <f t="shared" si="265"/>
        <v>3.6</v>
      </c>
      <c r="AI486" s="53">
        <f t="shared" si="266"/>
        <v>0.09</v>
      </c>
      <c r="AJ486" s="52">
        <f t="shared" si="267"/>
        <v>14.399999999999999</v>
      </c>
      <c r="AK486" s="51" t="s">
        <v>50</v>
      </c>
      <c r="AL486" s="50"/>
      <c r="AM486" s="49">
        <f t="shared" si="268"/>
        <v>240</v>
      </c>
      <c r="AN486" s="48">
        <f t="shared" si="269"/>
        <v>288</v>
      </c>
      <c r="AO486" s="47">
        <f t="shared" si="270"/>
        <v>2880</v>
      </c>
      <c r="AP486" s="46">
        <f t="shared" si="271"/>
        <v>3456</v>
      </c>
      <c r="AZ486" s="71">
        <v>160</v>
      </c>
      <c r="BA486" s="45">
        <v>2880</v>
      </c>
      <c r="BC486" s="464"/>
    </row>
    <row r="487" spans="1:55">
      <c r="A487" s="78" t="s">
        <v>10</v>
      </c>
      <c r="B487" s="77" t="s">
        <v>46</v>
      </c>
      <c r="C487" s="76">
        <v>20</v>
      </c>
      <c r="D487" s="79">
        <v>1000</v>
      </c>
      <c r="E487" s="79">
        <v>300</v>
      </c>
      <c r="F487" s="75" t="str">
        <f t="shared" si="260"/>
        <v>1000x300x20</v>
      </c>
      <c r="G487" s="74" t="s">
        <v>49</v>
      </c>
      <c r="H487" s="73" t="s">
        <v>48</v>
      </c>
      <c r="I487" s="72" t="s">
        <v>2</v>
      </c>
      <c r="J487" s="70" t="s">
        <v>5</v>
      </c>
      <c r="K487" s="69"/>
      <c r="L487" s="69" t="s">
        <v>5</v>
      </c>
      <c r="M487" s="68"/>
      <c r="N487" s="67">
        <v>16</v>
      </c>
      <c r="O487" s="60">
        <v>4.8</v>
      </c>
      <c r="P487" s="59">
        <v>9.6000000000000002E-2</v>
      </c>
      <c r="Q487" s="58">
        <f t="shared" si="261"/>
        <v>15.36</v>
      </c>
      <c r="R487" s="66"/>
      <c r="S487" s="65"/>
      <c r="T487" s="64"/>
      <c r="U487" s="60"/>
      <c r="V487" s="59"/>
      <c r="W487" s="60"/>
      <c r="X487" s="60"/>
      <c r="Y487" s="63"/>
      <c r="Z487" s="62">
        <v>832</v>
      </c>
      <c r="AA487" s="61" t="s">
        <v>4</v>
      </c>
      <c r="AB487" s="60">
        <f t="shared" si="262"/>
        <v>3993.6</v>
      </c>
      <c r="AC487" s="59">
        <f t="shared" si="263"/>
        <v>79.872</v>
      </c>
      <c r="AD487" s="58">
        <f t="shared" si="264"/>
        <v>12779.52</v>
      </c>
      <c r="AE487" s="57" t="s">
        <v>3</v>
      </c>
      <c r="AF487" s="56">
        <v>1</v>
      </c>
      <c r="AG487" s="55" t="s">
        <v>2</v>
      </c>
      <c r="AH487" s="54">
        <f t="shared" si="265"/>
        <v>4.8</v>
      </c>
      <c r="AI487" s="53">
        <f t="shared" si="266"/>
        <v>9.6000000000000002E-2</v>
      </c>
      <c r="AJ487" s="52">
        <f t="shared" si="267"/>
        <v>15.36</v>
      </c>
      <c r="AK487" s="51" t="s">
        <v>47</v>
      </c>
      <c r="AL487" s="50"/>
      <c r="AM487" s="49">
        <f t="shared" si="268"/>
        <v>78</v>
      </c>
      <c r="AN487" s="48">
        <f t="shared" si="269"/>
        <v>93.6</v>
      </c>
      <c r="AO487" s="47">
        <f t="shared" si="270"/>
        <v>1248</v>
      </c>
      <c r="AP487" s="46">
        <f t="shared" si="271"/>
        <v>1497.6</v>
      </c>
      <c r="AZ487" s="71">
        <v>160</v>
      </c>
      <c r="BA487" s="45">
        <v>1248</v>
      </c>
      <c r="BC487" s="464"/>
    </row>
    <row r="488" spans="1:55">
      <c r="A488" s="78" t="s">
        <v>10</v>
      </c>
      <c r="B488" s="77" t="s">
        <v>46</v>
      </c>
      <c r="C488" s="76">
        <v>40</v>
      </c>
      <c r="D488" s="79">
        <v>1000</v>
      </c>
      <c r="E488" s="79">
        <v>300</v>
      </c>
      <c r="F488" s="75" t="str">
        <f t="shared" si="260"/>
        <v>1000x300x40</v>
      </c>
      <c r="G488" s="74" t="s">
        <v>45</v>
      </c>
      <c r="H488" s="73" t="s">
        <v>44</v>
      </c>
      <c r="I488" s="72" t="s">
        <v>2</v>
      </c>
      <c r="J488" s="70" t="s">
        <v>5</v>
      </c>
      <c r="K488" s="69"/>
      <c r="L488" s="69" t="s">
        <v>5</v>
      </c>
      <c r="M488" s="68"/>
      <c r="N488" s="67">
        <v>8</v>
      </c>
      <c r="O488" s="60">
        <v>2.4</v>
      </c>
      <c r="P488" s="59">
        <v>9.6000000000000002E-2</v>
      </c>
      <c r="Q488" s="58">
        <f t="shared" si="261"/>
        <v>15.36</v>
      </c>
      <c r="R488" s="66"/>
      <c r="S488" s="65"/>
      <c r="T488" s="64"/>
      <c r="U488" s="60"/>
      <c r="V488" s="59"/>
      <c r="W488" s="60"/>
      <c r="X488" s="60"/>
      <c r="Y488" s="63"/>
      <c r="Z488" s="62">
        <v>832</v>
      </c>
      <c r="AA488" s="61" t="s">
        <v>4</v>
      </c>
      <c r="AB488" s="60">
        <f t="shared" si="262"/>
        <v>1996.8</v>
      </c>
      <c r="AC488" s="59">
        <f t="shared" si="263"/>
        <v>79.872</v>
      </c>
      <c r="AD488" s="58">
        <f t="shared" si="264"/>
        <v>12779.52</v>
      </c>
      <c r="AE488" s="57" t="s">
        <v>3</v>
      </c>
      <c r="AF488" s="56">
        <v>1</v>
      </c>
      <c r="AG488" s="55" t="s">
        <v>2</v>
      </c>
      <c r="AH488" s="54">
        <f t="shared" si="265"/>
        <v>2.4</v>
      </c>
      <c r="AI488" s="53">
        <f t="shared" si="266"/>
        <v>9.6000000000000002E-2</v>
      </c>
      <c r="AJ488" s="52">
        <f t="shared" si="267"/>
        <v>15.36</v>
      </c>
      <c r="AK488" s="51" t="s">
        <v>43</v>
      </c>
      <c r="AL488" s="50"/>
      <c r="AM488" s="49">
        <f t="shared" si="268"/>
        <v>166</v>
      </c>
      <c r="AN488" s="48">
        <f t="shared" si="269"/>
        <v>199.2</v>
      </c>
      <c r="AO488" s="47">
        <f t="shared" si="270"/>
        <v>1328</v>
      </c>
      <c r="AP488" s="46">
        <f t="shared" si="271"/>
        <v>1593.6</v>
      </c>
      <c r="AZ488" s="71">
        <v>160</v>
      </c>
      <c r="BA488" s="45">
        <v>1328</v>
      </c>
      <c r="BC488" s="464"/>
    </row>
    <row r="489" spans="1:55">
      <c r="A489" s="78" t="s">
        <v>10</v>
      </c>
      <c r="B489" s="75" t="s">
        <v>32</v>
      </c>
      <c r="C489" s="76" t="s">
        <v>28</v>
      </c>
      <c r="D489" s="76">
        <v>1000</v>
      </c>
      <c r="E489" s="76">
        <v>300</v>
      </c>
      <c r="F489" s="75" t="str">
        <f t="shared" si="260"/>
        <v>1000x300x20/40</v>
      </c>
      <c r="G489" s="74" t="s">
        <v>42</v>
      </c>
      <c r="H489" s="73" t="s">
        <v>41</v>
      </c>
      <c r="I489" s="72" t="s">
        <v>2</v>
      </c>
      <c r="J489" s="70" t="s">
        <v>5</v>
      </c>
      <c r="K489" s="69"/>
      <c r="L489" s="69" t="s">
        <v>5</v>
      </c>
      <c r="M489" s="68"/>
      <c r="N489" s="67">
        <v>16</v>
      </c>
      <c r="O489" s="60">
        <v>2.4</v>
      </c>
      <c r="P489" s="59">
        <v>6.4000000000000001E-2</v>
      </c>
      <c r="Q489" s="58">
        <f t="shared" si="261"/>
        <v>6.4</v>
      </c>
      <c r="R489" s="66"/>
      <c r="S489" s="65"/>
      <c r="T489" s="64"/>
      <c r="U489" s="60"/>
      <c r="V489" s="59"/>
      <c r="W489" s="60"/>
      <c r="X489" s="60"/>
      <c r="Y489" s="63"/>
      <c r="Z489" s="62">
        <v>832</v>
      </c>
      <c r="AA489" s="61" t="s">
        <v>4</v>
      </c>
      <c r="AB489" s="60">
        <f t="shared" si="262"/>
        <v>1996.8</v>
      </c>
      <c r="AC489" s="59">
        <f t="shared" si="263"/>
        <v>53.248000000000005</v>
      </c>
      <c r="AD489" s="58">
        <f t="shared" si="264"/>
        <v>5324.8</v>
      </c>
      <c r="AE489" s="57" t="s">
        <v>3</v>
      </c>
      <c r="AF489" s="56">
        <v>1</v>
      </c>
      <c r="AG489" s="55" t="s">
        <v>2</v>
      </c>
      <c r="AH489" s="54">
        <f t="shared" si="265"/>
        <v>2.4</v>
      </c>
      <c r="AI489" s="53">
        <f t="shared" si="266"/>
        <v>6.4000000000000001E-2</v>
      </c>
      <c r="AJ489" s="52">
        <f t="shared" si="267"/>
        <v>6.4</v>
      </c>
      <c r="AK489" s="51" t="s">
        <v>40</v>
      </c>
      <c r="AL489" s="50"/>
      <c r="AM489" s="49">
        <f t="shared" si="268"/>
        <v>156</v>
      </c>
      <c r="AN489" s="48">
        <f t="shared" si="269"/>
        <v>187.2</v>
      </c>
      <c r="AO489" s="47">
        <f t="shared" si="270"/>
        <v>2496</v>
      </c>
      <c r="AP489" s="46">
        <f t="shared" si="271"/>
        <v>2995.2</v>
      </c>
      <c r="AZ489" s="71">
        <v>100</v>
      </c>
      <c r="BA489" s="45">
        <v>2496</v>
      </c>
      <c r="BC489" s="464"/>
    </row>
    <row r="490" spans="1:55">
      <c r="A490" s="78" t="s">
        <v>10</v>
      </c>
      <c r="B490" s="77" t="s">
        <v>32</v>
      </c>
      <c r="C490" s="76" t="s">
        <v>39</v>
      </c>
      <c r="D490" s="79">
        <v>1000</v>
      </c>
      <c r="E490" s="79">
        <v>300</v>
      </c>
      <c r="F490" s="75" t="str">
        <f t="shared" si="260"/>
        <v>1000x300x20/40/60</v>
      </c>
      <c r="G490" s="74" t="s">
        <v>38</v>
      </c>
      <c r="H490" s="73" t="s">
        <v>37</v>
      </c>
      <c r="I490" s="72" t="s">
        <v>2</v>
      </c>
      <c r="J490" s="70" t="s">
        <v>5</v>
      </c>
      <c r="K490" s="69"/>
      <c r="L490" s="69" t="s">
        <v>5</v>
      </c>
      <c r="M490" s="68"/>
      <c r="N490" s="67">
        <v>12</v>
      </c>
      <c r="O490" s="60">
        <v>3.6</v>
      </c>
      <c r="P490" s="59">
        <v>0.14399999999999999</v>
      </c>
      <c r="Q490" s="58">
        <f t="shared" si="261"/>
        <v>14.399999999999999</v>
      </c>
      <c r="R490" s="66"/>
      <c r="S490" s="65"/>
      <c r="T490" s="64"/>
      <c r="U490" s="60"/>
      <c r="V490" s="59"/>
      <c r="W490" s="60"/>
      <c r="X490" s="60"/>
      <c r="Y490" s="63"/>
      <c r="Z490" s="62">
        <v>572</v>
      </c>
      <c r="AA490" s="61" t="s">
        <v>4</v>
      </c>
      <c r="AB490" s="60">
        <f t="shared" si="262"/>
        <v>2059.2000000000003</v>
      </c>
      <c r="AC490" s="59">
        <f t="shared" si="263"/>
        <v>82.367999999999995</v>
      </c>
      <c r="AD490" s="58">
        <f t="shared" si="264"/>
        <v>8236.7999999999993</v>
      </c>
      <c r="AE490" s="57" t="s">
        <v>3</v>
      </c>
      <c r="AF490" s="56">
        <v>1</v>
      </c>
      <c r="AG490" s="55" t="s">
        <v>2</v>
      </c>
      <c r="AH490" s="54">
        <f t="shared" si="265"/>
        <v>3.6</v>
      </c>
      <c r="AI490" s="53">
        <f t="shared" si="266"/>
        <v>0.14399999999999999</v>
      </c>
      <c r="AJ490" s="52">
        <f t="shared" si="267"/>
        <v>14.399999999999999</v>
      </c>
      <c r="AK490" s="51" t="s">
        <v>36</v>
      </c>
      <c r="AL490" s="50"/>
      <c r="AM490" s="49">
        <f t="shared" si="268"/>
        <v>194</v>
      </c>
      <c r="AN490" s="48">
        <f t="shared" si="269"/>
        <v>232.8</v>
      </c>
      <c r="AO490" s="47">
        <f t="shared" si="270"/>
        <v>2328</v>
      </c>
      <c r="AP490" s="46">
        <f t="shared" si="271"/>
        <v>2793.6</v>
      </c>
      <c r="AZ490" s="71">
        <v>100</v>
      </c>
      <c r="BA490" s="45">
        <v>2328</v>
      </c>
      <c r="BC490" s="464"/>
    </row>
    <row r="491" spans="1:55">
      <c r="A491" s="78" t="s">
        <v>10</v>
      </c>
      <c r="B491" s="77" t="s">
        <v>32</v>
      </c>
      <c r="C491" s="76">
        <v>20</v>
      </c>
      <c r="D491" s="79">
        <v>1000</v>
      </c>
      <c r="E491" s="79">
        <v>300</v>
      </c>
      <c r="F491" s="75" t="str">
        <f t="shared" si="260"/>
        <v>1000x300x20</v>
      </c>
      <c r="G491" s="74" t="s">
        <v>35</v>
      </c>
      <c r="H491" s="73" t="s">
        <v>34</v>
      </c>
      <c r="I491" s="72" t="s">
        <v>2</v>
      </c>
      <c r="J491" s="70" t="s">
        <v>5</v>
      </c>
      <c r="K491" s="69"/>
      <c r="L491" s="69" t="s">
        <v>5</v>
      </c>
      <c r="M491" s="68"/>
      <c r="N491" s="67">
        <v>24</v>
      </c>
      <c r="O491" s="60">
        <v>7.2</v>
      </c>
      <c r="P491" s="59">
        <v>0.14399999999999999</v>
      </c>
      <c r="Q491" s="58">
        <f t="shared" si="261"/>
        <v>14.399999999999999</v>
      </c>
      <c r="R491" s="66"/>
      <c r="S491" s="65"/>
      <c r="T491" s="64"/>
      <c r="U491" s="60"/>
      <c r="V491" s="59"/>
      <c r="W491" s="60"/>
      <c r="X491" s="60"/>
      <c r="Y491" s="63"/>
      <c r="Z491" s="62">
        <v>572</v>
      </c>
      <c r="AA491" s="61" t="s">
        <v>4</v>
      </c>
      <c r="AB491" s="60">
        <f t="shared" si="262"/>
        <v>4118.4000000000005</v>
      </c>
      <c r="AC491" s="59">
        <f t="shared" si="263"/>
        <v>82.367999999999995</v>
      </c>
      <c r="AD491" s="58">
        <f t="shared" si="264"/>
        <v>8236.7999999999993</v>
      </c>
      <c r="AE491" s="57" t="s">
        <v>3</v>
      </c>
      <c r="AF491" s="56">
        <v>1</v>
      </c>
      <c r="AG491" s="55" t="s">
        <v>2</v>
      </c>
      <c r="AH491" s="54">
        <f t="shared" si="265"/>
        <v>7.2</v>
      </c>
      <c r="AI491" s="53">
        <f t="shared" si="266"/>
        <v>0.14399999999999999</v>
      </c>
      <c r="AJ491" s="52">
        <f t="shared" si="267"/>
        <v>14.399999999999999</v>
      </c>
      <c r="AK491" s="51" t="s">
        <v>33</v>
      </c>
      <c r="AL491" s="50"/>
      <c r="AM491" s="49">
        <f t="shared" si="268"/>
        <v>64</v>
      </c>
      <c r="AN491" s="48">
        <f t="shared" si="269"/>
        <v>76.8</v>
      </c>
      <c r="AO491" s="47">
        <f t="shared" si="270"/>
        <v>1536</v>
      </c>
      <c r="AP491" s="46">
        <f t="shared" si="271"/>
        <v>1843.2</v>
      </c>
      <c r="AZ491" s="71">
        <v>100</v>
      </c>
      <c r="BA491" s="45">
        <v>1536</v>
      </c>
      <c r="BC491" s="464"/>
    </row>
    <row r="492" spans="1:55">
      <c r="A492" s="78" t="s">
        <v>10</v>
      </c>
      <c r="B492" s="77" t="s">
        <v>32</v>
      </c>
      <c r="C492" s="76">
        <v>40</v>
      </c>
      <c r="D492" s="79">
        <v>1000</v>
      </c>
      <c r="E492" s="79">
        <v>300</v>
      </c>
      <c r="F492" s="75" t="str">
        <f t="shared" si="260"/>
        <v>1000x300x40</v>
      </c>
      <c r="G492" s="74" t="s">
        <v>31</v>
      </c>
      <c r="H492" s="73" t="s">
        <v>30</v>
      </c>
      <c r="I492" s="72" t="s">
        <v>2</v>
      </c>
      <c r="J492" s="70" t="s">
        <v>5</v>
      </c>
      <c r="K492" s="69"/>
      <c r="L492" s="69" t="s">
        <v>5</v>
      </c>
      <c r="M492" s="68"/>
      <c r="N492" s="67">
        <v>12</v>
      </c>
      <c r="O492" s="60">
        <v>3.6</v>
      </c>
      <c r="P492" s="59">
        <v>0.14399999999999999</v>
      </c>
      <c r="Q492" s="58">
        <f t="shared" si="261"/>
        <v>14.399999999999999</v>
      </c>
      <c r="R492" s="66"/>
      <c r="S492" s="65"/>
      <c r="T492" s="64"/>
      <c r="U492" s="60"/>
      <c r="V492" s="59"/>
      <c r="W492" s="60"/>
      <c r="X492" s="60"/>
      <c r="Y492" s="63"/>
      <c r="Z492" s="62">
        <v>572</v>
      </c>
      <c r="AA492" s="61" t="s">
        <v>4</v>
      </c>
      <c r="AB492" s="60">
        <f t="shared" si="262"/>
        <v>2059.2000000000003</v>
      </c>
      <c r="AC492" s="59">
        <f t="shared" si="263"/>
        <v>82.367999999999995</v>
      </c>
      <c r="AD492" s="58">
        <f t="shared" si="264"/>
        <v>8236.7999999999993</v>
      </c>
      <c r="AE492" s="57" t="s">
        <v>3</v>
      </c>
      <c r="AF492" s="56">
        <v>1</v>
      </c>
      <c r="AG492" s="55" t="s">
        <v>2</v>
      </c>
      <c r="AH492" s="54">
        <f t="shared" si="265"/>
        <v>3.6</v>
      </c>
      <c r="AI492" s="53">
        <f t="shared" si="266"/>
        <v>0.14399999999999999</v>
      </c>
      <c r="AJ492" s="52">
        <f t="shared" si="267"/>
        <v>14.399999999999999</v>
      </c>
      <c r="AK492" s="51" t="s">
        <v>29</v>
      </c>
      <c r="AL492" s="50"/>
      <c r="AM492" s="49">
        <f t="shared" si="268"/>
        <v>106</v>
      </c>
      <c r="AN492" s="48">
        <f t="shared" si="269"/>
        <v>127.2</v>
      </c>
      <c r="AO492" s="47">
        <f t="shared" si="270"/>
        <v>1272</v>
      </c>
      <c r="AP492" s="46">
        <f t="shared" si="271"/>
        <v>1526.4</v>
      </c>
      <c r="AZ492" s="71">
        <v>100</v>
      </c>
      <c r="BA492" s="45">
        <v>1272</v>
      </c>
      <c r="BC492" s="464"/>
    </row>
    <row r="493" spans="1:55">
      <c r="A493" s="78" t="s">
        <v>10</v>
      </c>
      <c r="B493" s="75" t="s">
        <v>21</v>
      </c>
      <c r="C493" s="76" t="s">
        <v>28</v>
      </c>
      <c r="D493" s="76">
        <v>1000</v>
      </c>
      <c r="E493" s="76">
        <v>600</v>
      </c>
      <c r="F493" s="75" t="str">
        <f t="shared" si="260"/>
        <v>1000x600x20/40</v>
      </c>
      <c r="G493" s="74" t="s">
        <v>27</v>
      </c>
      <c r="H493" s="73" t="s">
        <v>1951</v>
      </c>
      <c r="I493" s="72" t="s">
        <v>2</v>
      </c>
      <c r="J493" s="70" t="s">
        <v>5</v>
      </c>
      <c r="K493" s="69"/>
      <c r="L493" s="69" t="s">
        <v>5</v>
      </c>
      <c r="M493" s="68"/>
      <c r="N493" s="67">
        <v>8</v>
      </c>
      <c r="O493" s="60">
        <v>4.8</v>
      </c>
      <c r="P493" s="59">
        <v>0.14399999999999999</v>
      </c>
      <c r="Q493" s="58">
        <f t="shared" si="261"/>
        <v>14.399999999999999</v>
      </c>
      <c r="R493" s="66"/>
      <c r="S493" s="65"/>
      <c r="T493" s="64"/>
      <c r="U493" s="60"/>
      <c r="V493" s="59"/>
      <c r="W493" s="60"/>
      <c r="X493" s="60"/>
      <c r="Y493" s="63"/>
      <c r="Z493" s="62">
        <v>572</v>
      </c>
      <c r="AA493" s="61" t="s">
        <v>4</v>
      </c>
      <c r="AB493" s="60">
        <f t="shared" si="262"/>
        <v>2745.6</v>
      </c>
      <c r="AC493" s="59">
        <f t="shared" si="263"/>
        <v>82.367999999999995</v>
      </c>
      <c r="AD493" s="58">
        <f t="shared" si="264"/>
        <v>8236.7999999999993</v>
      </c>
      <c r="AE493" s="57" t="s">
        <v>3</v>
      </c>
      <c r="AF493" s="56">
        <v>1</v>
      </c>
      <c r="AG493" s="55" t="s">
        <v>2</v>
      </c>
      <c r="AH493" s="54">
        <f t="shared" si="265"/>
        <v>4.8</v>
      </c>
      <c r="AI493" s="53">
        <f t="shared" si="266"/>
        <v>0.14399999999999999</v>
      </c>
      <c r="AJ493" s="52">
        <f t="shared" si="267"/>
        <v>14.399999999999999</v>
      </c>
      <c r="AK493" s="51" t="s">
        <v>26</v>
      </c>
      <c r="AL493" s="50"/>
      <c r="AM493" s="49">
        <f t="shared" si="268"/>
        <v>196</v>
      </c>
      <c r="AN493" s="48">
        <f t="shared" si="269"/>
        <v>235.2</v>
      </c>
      <c r="AO493" s="47">
        <f t="shared" si="270"/>
        <v>1568</v>
      </c>
      <c r="AP493" s="46">
        <f t="shared" si="271"/>
        <v>1881.6</v>
      </c>
      <c r="AZ493" s="71">
        <v>100</v>
      </c>
      <c r="BA493" s="45">
        <v>1568</v>
      </c>
      <c r="BC493" s="464"/>
    </row>
    <row r="494" spans="1:55">
      <c r="A494" s="78" t="s">
        <v>10</v>
      </c>
      <c r="B494" s="77" t="s">
        <v>21</v>
      </c>
      <c r="C494" s="76" t="s">
        <v>25</v>
      </c>
      <c r="D494" s="79">
        <v>1000</v>
      </c>
      <c r="E494" s="79">
        <v>600</v>
      </c>
      <c r="F494" s="75" t="str">
        <f t="shared" si="260"/>
        <v>1000x600x40/60</v>
      </c>
      <c r="G494" s="74" t="s">
        <v>24</v>
      </c>
      <c r="H494" s="73" t="s">
        <v>23</v>
      </c>
      <c r="I494" s="72" t="s">
        <v>2</v>
      </c>
      <c r="J494" s="70" t="s">
        <v>5</v>
      </c>
      <c r="K494" s="69"/>
      <c r="L494" s="69" t="s">
        <v>5</v>
      </c>
      <c r="M494" s="68"/>
      <c r="N494" s="67">
        <v>4</v>
      </c>
      <c r="O494" s="60">
        <v>2.4</v>
      </c>
      <c r="P494" s="59">
        <v>0.12</v>
      </c>
      <c r="Q494" s="58">
        <f t="shared" si="261"/>
        <v>12</v>
      </c>
      <c r="R494" s="66"/>
      <c r="S494" s="65"/>
      <c r="T494" s="64"/>
      <c r="U494" s="60"/>
      <c r="V494" s="59"/>
      <c r="W494" s="60"/>
      <c r="X494" s="60"/>
      <c r="Y494" s="63"/>
      <c r="Z494" s="62">
        <v>676</v>
      </c>
      <c r="AA494" s="61" t="s">
        <v>4</v>
      </c>
      <c r="AB494" s="60">
        <f t="shared" si="262"/>
        <v>1622.3999999999999</v>
      </c>
      <c r="AC494" s="59">
        <f t="shared" si="263"/>
        <v>81.11999999999999</v>
      </c>
      <c r="AD494" s="58">
        <f t="shared" si="264"/>
        <v>8112</v>
      </c>
      <c r="AE494" s="57" t="s">
        <v>3</v>
      </c>
      <c r="AF494" s="56">
        <v>1</v>
      </c>
      <c r="AG494" s="55" t="s">
        <v>2</v>
      </c>
      <c r="AH494" s="54">
        <f t="shared" si="265"/>
        <v>2.4</v>
      </c>
      <c r="AI494" s="53">
        <f t="shared" si="266"/>
        <v>0.12</v>
      </c>
      <c r="AJ494" s="52">
        <f t="shared" si="267"/>
        <v>12</v>
      </c>
      <c r="AK494" s="51" t="s">
        <v>22</v>
      </c>
      <c r="AL494" s="50"/>
      <c r="AM494" s="49">
        <f t="shared" si="268"/>
        <v>428</v>
      </c>
      <c r="AN494" s="48">
        <f t="shared" si="269"/>
        <v>513.6</v>
      </c>
      <c r="AO494" s="47">
        <f t="shared" si="270"/>
        <v>1712</v>
      </c>
      <c r="AP494" s="46">
        <f t="shared" si="271"/>
        <v>2054.4</v>
      </c>
      <c r="AZ494" s="71">
        <v>100</v>
      </c>
      <c r="BA494" s="45">
        <v>1712</v>
      </c>
      <c r="BC494" s="464"/>
    </row>
    <row r="495" spans="1:55">
      <c r="A495" s="78" t="s">
        <v>10</v>
      </c>
      <c r="B495" s="77" t="s">
        <v>21</v>
      </c>
      <c r="C495" s="76">
        <v>40</v>
      </c>
      <c r="D495" s="79">
        <v>1000</v>
      </c>
      <c r="E495" s="79">
        <v>600</v>
      </c>
      <c r="F495" s="75" t="str">
        <f t="shared" si="260"/>
        <v>1000x600x40</v>
      </c>
      <c r="G495" s="74" t="s">
        <v>20</v>
      </c>
      <c r="H495" s="73" t="s">
        <v>19</v>
      </c>
      <c r="I495" s="72" t="s">
        <v>2</v>
      </c>
      <c r="J495" s="70" t="s">
        <v>5</v>
      </c>
      <c r="K495" s="69"/>
      <c r="L495" s="69" t="s">
        <v>5</v>
      </c>
      <c r="M495" s="68"/>
      <c r="N495" s="67">
        <v>6</v>
      </c>
      <c r="O495" s="60">
        <v>3.6</v>
      </c>
      <c r="P495" s="59">
        <v>0.14399999999999999</v>
      </c>
      <c r="Q495" s="58">
        <f t="shared" si="261"/>
        <v>14.399999999999999</v>
      </c>
      <c r="R495" s="66"/>
      <c r="S495" s="65"/>
      <c r="T495" s="64"/>
      <c r="U495" s="60"/>
      <c r="V495" s="59"/>
      <c r="W495" s="60"/>
      <c r="X495" s="60"/>
      <c r="Y495" s="63"/>
      <c r="Z495" s="62">
        <v>572</v>
      </c>
      <c r="AA495" s="61" t="s">
        <v>4</v>
      </c>
      <c r="AB495" s="60">
        <f t="shared" si="262"/>
        <v>2059.2000000000003</v>
      </c>
      <c r="AC495" s="59">
        <f t="shared" si="263"/>
        <v>82.367999999999995</v>
      </c>
      <c r="AD495" s="58">
        <f t="shared" si="264"/>
        <v>8236.7999999999993</v>
      </c>
      <c r="AE495" s="57" t="s">
        <v>3</v>
      </c>
      <c r="AF495" s="56">
        <v>1</v>
      </c>
      <c r="AG495" s="55" t="s">
        <v>2</v>
      </c>
      <c r="AH495" s="54">
        <f t="shared" si="265"/>
        <v>3.6</v>
      </c>
      <c r="AI495" s="53">
        <f t="shared" si="266"/>
        <v>0.14399999999999999</v>
      </c>
      <c r="AJ495" s="52">
        <f t="shared" si="267"/>
        <v>14.399999999999999</v>
      </c>
      <c r="AK495" s="51" t="s">
        <v>18</v>
      </c>
      <c r="AL495" s="50"/>
      <c r="AM495" s="49">
        <f t="shared" si="268"/>
        <v>180</v>
      </c>
      <c r="AN495" s="48">
        <f t="shared" si="269"/>
        <v>216</v>
      </c>
      <c r="AO495" s="47">
        <f t="shared" si="270"/>
        <v>1080</v>
      </c>
      <c r="AP495" s="46">
        <f t="shared" si="271"/>
        <v>1296</v>
      </c>
      <c r="AZ495" s="71">
        <v>100</v>
      </c>
      <c r="BA495" s="45">
        <v>1080</v>
      </c>
      <c r="BC495" s="464"/>
    </row>
    <row r="496" spans="1:55">
      <c r="A496" s="78" t="s">
        <v>10</v>
      </c>
      <c r="B496" s="75" t="s">
        <v>9</v>
      </c>
      <c r="C496" s="76" t="s">
        <v>17</v>
      </c>
      <c r="D496" s="76">
        <v>1000</v>
      </c>
      <c r="E496" s="76">
        <v>600</v>
      </c>
      <c r="F496" s="75" t="str">
        <f t="shared" si="260"/>
        <v>1000x600x10/40</v>
      </c>
      <c r="G496" s="74" t="s">
        <v>16</v>
      </c>
      <c r="H496" s="73" t="s">
        <v>15</v>
      </c>
      <c r="I496" s="72" t="s">
        <v>2</v>
      </c>
      <c r="J496" s="70" t="s">
        <v>5</v>
      </c>
      <c r="K496" s="69"/>
      <c r="L496" s="69" t="s">
        <v>5</v>
      </c>
      <c r="M496" s="68"/>
      <c r="N496" s="67">
        <v>6</v>
      </c>
      <c r="O496" s="60">
        <v>3.6</v>
      </c>
      <c r="P496" s="59">
        <v>0.09</v>
      </c>
      <c r="Q496" s="58">
        <f t="shared" si="261"/>
        <v>14.399999999999999</v>
      </c>
      <c r="R496" s="66"/>
      <c r="S496" s="65"/>
      <c r="T496" s="64"/>
      <c r="U496" s="60"/>
      <c r="V496" s="59"/>
      <c r="W496" s="60"/>
      <c r="X496" s="60"/>
      <c r="Y496" s="63"/>
      <c r="Z496" s="62">
        <v>884</v>
      </c>
      <c r="AA496" s="61" t="s">
        <v>4</v>
      </c>
      <c r="AB496" s="60">
        <f t="shared" si="262"/>
        <v>3182.4</v>
      </c>
      <c r="AC496" s="59">
        <f t="shared" si="263"/>
        <v>79.56</v>
      </c>
      <c r="AD496" s="58">
        <f t="shared" si="264"/>
        <v>12729.599999999999</v>
      </c>
      <c r="AE496" s="57" t="s">
        <v>3</v>
      </c>
      <c r="AF496" s="56">
        <v>1</v>
      </c>
      <c r="AG496" s="55" t="s">
        <v>2</v>
      </c>
      <c r="AH496" s="54">
        <f t="shared" si="265"/>
        <v>3.6</v>
      </c>
      <c r="AI496" s="53">
        <f t="shared" si="266"/>
        <v>0.09</v>
      </c>
      <c r="AJ496" s="52">
        <f t="shared" si="267"/>
        <v>14.399999999999999</v>
      </c>
      <c r="AK496" s="51" t="s">
        <v>14</v>
      </c>
      <c r="AL496" s="50"/>
      <c r="AM496" s="49">
        <f t="shared" si="268"/>
        <v>204</v>
      </c>
      <c r="AN496" s="48">
        <f t="shared" si="269"/>
        <v>244.8</v>
      </c>
      <c r="AO496" s="47">
        <f t="shared" si="270"/>
        <v>1224</v>
      </c>
      <c r="AP496" s="46">
        <f t="shared" si="271"/>
        <v>1468.8</v>
      </c>
      <c r="AZ496" s="71">
        <v>160</v>
      </c>
      <c r="BA496" s="45">
        <v>1224</v>
      </c>
      <c r="BC496" s="464"/>
    </row>
    <row r="497" spans="1:55">
      <c r="A497" s="78" t="s">
        <v>10</v>
      </c>
      <c r="B497" s="77" t="s">
        <v>9</v>
      </c>
      <c r="C497" s="76" t="s">
        <v>13</v>
      </c>
      <c r="D497" s="76">
        <v>1000</v>
      </c>
      <c r="E497" s="76" t="s">
        <v>7</v>
      </c>
      <c r="F497" s="75" t="str">
        <f t="shared" si="260"/>
        <v>1000x..x100/100</v>
      </c>
      <c r="G497" s="74" t="s">
        <v>12</v>
      </c>
      <c r="H497" s="73" t="s">
        <v>1948</v>
      </c>
      <c r="I497" s="72" t="s">
        <v>2</v>
      </c>
      <c r="J497" s="70" t="s">
        <v>5</v>
      </c>
      <c r="K497" s="69"/>
      <c r="L497" s="69" t="s">
        <v>5</v>
      </c>
      <c r="M497" s="68"/>
      <c r="N497" s="67">
        <v>24</v>
      </c>
      <c r="O497" s="60">
        <v>2.4</v>
      </c>
      <c r="P497" s="59">
        <v>0.12</v>
      </c>
      <c r="Q497" s="58">
        <f t="shared" si="261"/>
        <v>19.2</v>
      </c>
      <c r="R497" s="66"/>
      <c r="S497" s="65"/>
      <c r="T497" s="64"/>
      <c r="U497" s="60"/>
      <c r="V497" s="59"/>
      <c r="W497" s="60"/>
      <c r="X497" s="60"/>
      <c r="Y497" s="63"/>
      <c r="Z497" s="62">
        <v>676</v>
      </c>
      <c r="AA497" s="61" t="s">
        <v>4</v>
      </c>
      <c r="AB497" s="60">
        <f t="shared" si="262"/>
        <v>1622.3999999999999</v>
      </c>
      <c r="AC497" s="59">
        <f t="shared" si="263"/>
        <v>81.11999999999999</v>
      </c>
      <c r="AD497" s="58">
        <f t="shared" si="264"/>
        <v>12979.199999999999</v>
      </c>
      <c r="AE497" s="57" t="s">
        <v>3</v>
      </c>
      <c r="AF497" s="56">
        <v>1</v>
      </c>
      <c r="AG497" s="55" t="s">
        <v>2</v>
      </c>
      <c r="AH497" s="54">
        <f t="shared" si="265"/>
        <v>2.4</v>
      </c>
      <c r="AI497" s="53">
        <f t="shared" si="266"/>
        <v>0.12</v>
      </c>
      <c r="AJ497" s="52">
        <f t="shared" si="267"/>
        <v>19.2</v>
      </c>
      <c r="AK497" s="51" t="s">
        <v>11</v>
      </c>
      <c r="AL497" s="50"/>
      <c r="AM497" s="49">
        <f t="shared" si="268"/>
        <v>136</v>
      </c>
      <c r="AN497" s="48">
        <f t="shared" si="269"/>
        <v>163.19999999999999</v>
      </c>
      <c r="AO497" s="47">
        <f t="shared" si="270"/>
        <v>3264</v>
      </c>
      <c r="AP497" s="46">
        <f t="shared" si="271"/>
        <v>3916.8</v>
      </c>
      <c r="AZ497" s="71">
        <v>160</v>
      </c>
      <c r="BA497" s="45">
        <v>3264</v>
      </c>
      <c r="BC497" s="464"/>
    </row>
    <row r="498" spans="1:55" ht="15.75" thickBot="1">
      <c r="A498" s="44" t="s">
        <v>10</v>
      </c>
      <c r="B498" s="43" t="s">
        <v>9</v>
      </c>
      <c r="C498" s="42" t="s">
        <v>8</v>
      </c>
      <c r="D498" s="41">
        <v>1000</v>
      </c>
      <c r="E498" s="41" t="s">
        <v>7</v>
      </c>
      <c r="F498" s="40" t="str">
        <f t="shared" si="260"/>
        <v>1000x..x93/42/70</v>
      </c>
      <c r="G498" s="39" t="s">
        <v>6</v>
      </c>
      <c r="H498" s="38" t="s">
        <v>1952</v>
      </c>
      <c r="I498" s="37" t="s">
        <v>2</v>
      </c>
      <c r="J498" s="35" t="s">
        <v>5</v>
      </c>
      <c r="K498" s="34"/>
      <c r="L498" s="34" t="s">
        <v>5</v>
      </c>
      <c r="M498" s="33"/>
      <c r="N498" s="32">
        <v>14</v>
      </c>
      <c r="O498" s="25">
        <v>1.33</v>
      </c>
      <c r="P498" s="24">
        <v>0.12</v>
      </c>
      <c r="Q498" s="23">
        <f t="shared" si="261"/>
        <v>12</v>
      </c>
      <c r="R498" s="31"/>
      <c r="S498" s="30"/>
      <c r="T498" s="29"/>
      <c r="U498" s="25"/>
      <c r="V498" s="24"/>
      <c r="W498" s="25"/>
      <c r="X498" s="25"/>
      <c r="Y498" s="28"/>
      <c r="Z498" s="27">
        <v>676</v>
      </c>
      <c r="AA498" s="26" t="s">
        <v>4</v>
      </c>
      <c r="AB498" s="25">
        <f t="shared" si="262"/>
        <v>899.08</v>
      </c>
      <c r="AC498" s="24">
        <f t="shared" si="263"/>
        <v>81.11999999999999</v>
      </c>
      <c r="AD498" s="23">
        <f t="shared" si="264"/>
        <v>8112</v>
      </c>
      <c r="AE498" s="22" t="s">
        <v>3</v>
      </c>
      <c r="AF498" s="21">
        <v>1</v>
      </c>
      <c r="AG498" s="20" t="s">
        <v>2</v>
      </c>
      <c r="AH498" s="19">
        <f t="shared" si="265"/>
        <v>1.33</v>
      </c>
      <c r="AI498" s="18">
        <f t="shared" si="266"/>
        <v>0.12</v>
      </c>
      <c r="AJ498" s="17">
        <f t="shared" si="267"/>
        <v>12</v>
      </c>
      <c r="AK498" s="16" t="s">
        <v>1</v>
      </c>
      <c r="AL498" s="15"/>
      <c r="AM498" s="14">
        <f t="shared" si="268"/>
        <v>172</v>
      </c>
      <c r="AN498" s="13">
        <f t="shared" si="269"/>
        <v>206.4</v>
      </c>
      <c r="AO498" s="12">
        <f t="shared" si="270"/>
        <v>2408</v>
      </c>
      <c r="AP498" s="11">
        <f t="shared" si="271"/>
        <v>2889.6</v>
      </c>
      <c r="AZ498" s="36">
        <v>100</v>
      </c>
      <c r="BA498" s="10">
        <v>2408</v>
      </c>
      <c r="BC498" s="464"/>
    </row>
    <row r="500" spans="1:55">
      <c r="P500" s="9"/>
    </row>
    <row r="501" spans="1:55">
      <c r="P501" s="9"/>
    </row>
    <row r="502" spans="1:55">
      <c r="P502" s="9"/>
    </row>
    <row r="503" spans="1:55">
      <c r="P503" s="9"/>
    </row>
    <row r="504" spans="1:55">
      <c r="P504" s="8"/>
    </row>
  </sheetData>
  <autoFilter ref="A18:AP470"/>
  <mergeCells count="15">
    <mergeCell ref="A4:AP4"/>
    <mergeCell ref="A2:AP2"/>
    <mergeCell ref="A1:AP1"/>
    <mergeCell ref="J473:M473"/>
    <mergeCell ref="N473:Q473"/>
    <mergeCell ref="R473:Y473"/>
    <mergeCell ref="Z473:AD473"/>
    <mergeCell ref="AM473:AP473"/>
    <mergeCell ref="AM17:AP17"/>
    <mergeCell ref="J17:M17"/>
    <mergeCell ref="N17:Q17"/>
    <mergeCell ref="R17:Y17"/>
    <mergeCell ref="Z17:AD17"/>
    <mergeCell ref="AE17:AJ17"/>
    <mergeCell ref="AE473:AG473"/>
  </mergeCells>
  <conditionalFormatting sqref="G499:G1048576 G404:G405 G433:G472 G7:G15 G17:G61 G64:G312 G319:G336 G338:G344 G346:G355 G401:G402 G430:G431 G409:G412 G358:G360 G363:G365 G375:G381 G368:G372 G384:G386 G389:G399 G415:G417 G420:G428">
    <cfRule type="duplicateValues" dxfId="38" priority="37"/>
  </conditionalFormatting>
  <conditionalFormatting sqref="G403">
    <cfRule type="duplicateValues" dxfId="37" priority="36"/>
  </conditionalFormatting>
  <conditionalFormatting sqref="G432">
    <cfRule type="duplicateValues" dxfId="36" priority="35"/>
  </conditionalFormatting>
  <conditionalFormatting sqref="G475:G498">
    <cfRule type="duplicateValues" dxfId="35" priority="34"/>
  </conditionalFormatting>
  <conditionalFormatting sqref="G473:G474">
    <cfRule type="duplicateValues" dxfId="34" priority="33"/>
  </conditionalFormatting>
  <conditionalFormatting sqref="G62">
    <cfRule type="duplicateValues" dxfId="33" priority="32"/>
  </conditionalFormatting>
  <conditionalFormatting sqref="G63">
    <cfRule type="duplicateValues" dxfId="32" priority="31"/>
  </conditionalFormatting>
  <conditionalFormatting sqref="G314">
    <cfRule type="duplicateValues" dxfId="31" priority="26"/>
  </conditionalFormatting>
  <conditionalFormatting sqref="G313">
    <cfRule type="duplicateValues" dxfId="30" priority="25"/>
  </conditionalFormatting>
  <conditionalFormatting sqref="G315 G318">
    <cfRule type="duplicateValues" dxfId="29" priority="27"/>
  </conditionalFormatting>
  <conditionalFormatting sqref="G316:G317">
    <cfRule type="duplicateValues" dxfId="28" priority="24"/>
  </conditionalFormatting>
  <conditionalFormatting sqref="G337">
    <cfRule type="duplicateValues" dxfId="27" priority="23"/>
  </conditionalFormatting>
  <conditionalFormatting sqref="G345">
    <cfRule type="duplicateValues" dxfId="26" priority="22"/>
  </conditionalFormatting>
  <conditionalFormatting sqref="G400">
    <cfRule type="duplicateValues" dxfId="25" priority="21"/>
  </conditionalFormatting>
  <conditionalFormatting sqref="G429">
    <cfRule type="duplicateValues" dxfId="24" priority="20"/>
  </conditionalFormatting>
  <conditionalFormatting sqref="G408">
    <cfRule type="duplicateValues" dxfId="23" priority="19"/>
  </conditionalFormatting>
  <conditionalFormatting sqref="G357">
    <cfRule type="duplicateValues" dxfId="22" priority="18"/>
  </conditionalFormatting>
  <conditionalFormatting sqref="G356">
    <cfRule type="duplicateValues" dxfId="21" priority="17"/>
  </conditionalFormatting>
  <conditionalFormatting sqref="G362">
    <cfRule type="duplicateValues" dxfId="20" priority="16"/>
  </conditionalFormatting>
  <conditionalFormatting sqref="G361">
    <cfRule type="duplicateValues" dxfId="19" priority="15"/>
  </conditionalFormatting>
  <conditionalFormatting sqref="G374">
    <cfRule type="duplicateValues" dxfId="18" priority="14"/>
  </conditionalFormatting>
  <conditionalFormatting sqref="G373">
    <cfRule type="duplicateValues" dxfId="17" priority="13"/>
  </conditionalFormatting>
  <conditionalFormatting sqref="G367">
    <cfRule type="duplicateValues" dxfId="16" priority="12"/>
  </conditionalFormatting>
  <conditionalFormatting sqref="G366">
    <cfRule type="duplicateValues" dxfId="15" priority="11"/>
  </conditionalFormatting>
  <conditionalFormatting sqref="G383">
    <cfRule type="duplicateValues" dxfId="14" priority="10"/>
  </conditionalFormatting>
  <conditionalFormatting sqref="G382">
    <cfRule type="duplicateValues" dxfId="13" priority="9"/>
  </conditionalFormatting>
  <conditionalFormatting sqref="G388">
    <cfRule type="duplicateValues" dxfId="12" priority="8"/>
  </conditionalFormatting>
  <conditionalFormatting sqref="G387">
    <cfRule type="duplicateValues" dxfId="11" priority="7"/>
  </conditionalFormatting>
  <conditionalFormatting sqref="G407">
    <cfRule type="duplicateValues" dxfId="10" priority="6"/>
  </conditionalFormatting>
  <conditionalFormatting sqref="G406">
    <cfRule type="duplicateValues" dxfId="9" priority="5"/>
  </conditionalFormatting>
  <conditionalFormatting sqref="G414">
    <cfRule type="duplicateValues" dxfId="8" priority="4"/>
  </conditionalFormatting>
  <conditionalFormatting sqref="G413">
    <cfRule type="duplicateValues" dxfId="7" priority="3"/>
  </conditionalFormatting>
  <conditionalFormatting sqref="G419">
    <cfRule type="duplicateValues" dxfId="6" priority="2"/>
  </conditionalFormatting>
  <conditionalFormatting sqref="G418">
    <cfRule type="duplicateValues" dxfId="5" priority="1"/>
  </conditionalFormatting>
  <pageMargins left="0.25" right="0.25" top="0.75" bottom="0.75" header="0.3" footer="0.3"/>
  <pageSetup paperSize="9" scale="38" fitToHeight="0" orientation="landscape" r:id="rId1"/>
  <rowBreaks count="5" manualBreakCount="5">
    <brk id="85" max="41" man="1"/>
    <brk id="171" max="41" man="1"/>
    <brk id="256" max="41" man="1"/>
    <brk id="342" max="41" man="1"/>
    <brk id="427" max="41" man="1"/>
  </rowBreaks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238"/>
  <sheetViews>
    <sheetView view="pageBreakPreview" zoomScale="70" zoomScaleNormal="70" zoomScaleSheetLayoutView="70" workbookViewId="0">
      <pane xSplit="3" ySplit="17" topLeftCell="D18" activePane="bottomRight" state="frozen"/>
      <selection activeCell="G507" sqref="G507"/>
      <selection pane="topRight" activeCell="G507" sqref="G507"/>
      <selection pane="bottomLeft" activeCell="G507" sqref="G507"/>
      <selection pane="bottomRight" activeCell="L10" sqref="L10"/>
    </sheetView>
  </sheetViews>
  <sheetFormatPr defaultRowHeight="15" outlineLevelCol="1"/>
  <cols>
    <col min="1" max="1" width="70.140625" style="1" customWidth="1"/>
    <col min="2" max="2" width="84.42578125" style="1" bestFit="1" customWidth="1"/>
    <col min="3" max="3" width="12.28515625" style="1" customWidth="1"/>
    <col min="4" max="4" width="98.42578125" style="1" customWidth="1"/>
    <col min="5" max="5" width="11.28515625" style="7" customWidth="1"/>
    <col min="6" max="6" width="10.28515625" style="4" customWidth="1"/>
    <col min="7" max="7" width="8.5703125" style="4" customWidth="1"/>
    <col min="8" max="8" width="11.28515625" style="4" hidden="1" customWidth="1" outlineLevel="1"/>
    <col min="9" max="9" width="15.85546875" style="2" customWidth="1" collapsed="1"/>
    <col min="10" max="12" width="15.85546875" style="2" customWidth="1"/>
    <col min="13" max="20" width="9.140625" style="1"/>
    <col min="21" max="21" width="14.28515625" style="1" hidden="1" customWidth="1"/>
    <col min="22" max="16384" width="9.140625" style="1"/>
  </cols>
  <sheetData>
    <row r="1" spans="1:12" ht="23.25">
      <c r="A1" s="496" t="s">
        <v>1891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</row>
    <row r="2" spans="1:12" ht="23.25">
      <c r="A2" s="496" t="s">
        <v>1417</v>
      </c>
      <c r="B2" s="496"/>
      <c r="C2" s="496"/>
      <c r="D2" s="496"/>
      <c r="E2" s="496"/>
      <c r="F2" s="496"/>
      <c r="G2" s="496"/>
      <c r="H2" s="496"/>
      <c r="I2" s="496"/>
      <c r="J2" s="496"/>
      <c r="K2" s="496"/>
      <c r="L2" s="496"/>
    </row>
    <row r="3" spans="1:12" ht="12.75" customHeight="1">
      <c r="A3" s="146"/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</row>
    <row r="4" spans="1:12" ht="18.75">
      <c r="A4" s="492" t="str">
        <f>Оглавление!A4</f>
        <v xml:space="preserve"> от 1 июня 2019 года</v>
      </c>
      <c r="B4" s="492"/>
      <c r="C4" s="492"/>
      <c r="D4" s="492"/>
      <c r="E4" s="492"/>
      <c r="F4" s="492"/>
      <c r="G4" s="492"/>
      <c r="H4" s="492"/>
      <c r="I4" s="492"/>
      <c r="J4" s="492"/>
      <c r="K4" s="492"/>
      <c r="L4" s="492"/>
    </row>
    <row r="5" spans="1:12" ht="12.75" customHeight="1">
      <c r="A5" s="146"/>
      <c r="B5" s="146"/>
      <c r="C5" s="146"/>
      <c r="D5" s="146"/>
      <c r="E5" s="146"/>
      <c r="F5" s="148"/>
      <c r="G5" s="148"/>
      <c r="H5" s="148"/>
      <c r="I5" s="146"/>
      <c r="J5" s="146"/>
      <c r="K5" s="146"/>
      <c r="L5" s="146"/>
    </row>
    <row r="6" spans="1:12">
      <c r="A6" s="146"/>
      <c r="B6" s="146"/>
      <c r="C6" s="146"/>
      <c r="D6" s="146"/>
      <c r="E6" s="146"/>
      <c r="F6" s="148"/>
      <c r="G6" s="148"/>
      <c r="H6" s="148"/>
      <c r="I6" s="146"/>
      <c r="J6" s="146"/>
      <c r="K6" s="146"/>
      <c r="L6" s="146"/>
    </row>
    <row r="7" spans="1:12">
      <c r="A7" s="145" t="s">
        <v>1416</v>
      </c>
      <c r="B7" s="150"/>
      <c r="C7" s="150"/>
      <c r="D7" s="152"/>
      <c r="E7" s="152"/>
      <c r="F7" s="148"/>
      <c r="G7" s="148"/>
      <c r="H7" s="148"/>
      <c r="I7" s="146"/>
      <c r="J7" s="146"/>
      <c r="K7" s="146"/>
      <c r="L7" s="146"/>
    </row>
    <row r="8" spans="1:12" ht="15.75" thickBot="1">
      <c r="A8" s="152" t="s">
        <v>1415</v>
      </c>
      <c r="B8" s="150"/>
      <c r="C8" s="150"/>
      <c r="D8" s="152"/>
      <c r="E8" s="152"/>
      <c r="F8" s="148"/>
      <c r="G8" s="148"/>
      <c r="H8" s="148"/>
      <c r="I8" s="146"/>
      <c r="J8" s="146"/>
      <c r="K8" s="146"/>
      <c r="L8" s="146"/>
    </row>
    <row r="9" spans="1:12" ht="15.75" thickBot="1">
      <c r="A9" s="152" t="s">
        <v>1413</v>
      </c>
      <c r="B9" s="150"/>
      <c r="C9" s="150"/>
      <c r="D9" s="152"/>
      <c r="E9" s="152"/>
      <c r="F9" s="148"/>
      <c r="G9" s="148"/>
      <c r="H9" s="148"/>
      <c r="I9" s="146"/>
      <c r="J9" s="146"/>
      <c r="K9" s="146"/>
      <c r="L9" s="211" t="s">
        <v>1414</v>
      </c>
    </row>
    <row r="10" spans="1:12">
      <c r="A10" s="152" t="s">
        <v>1890</v>
      </c>
      <c r="B10" s="150"/>
      <c r="C10" s="150"/>
      <c r="D10" s="152"/>
      <c r="E10" s="152"/>
      <c r="F10" s="148"/>
      <c r="G10" s="148"/>
      <c r="H10" s="148"/>
      <c r="I10" s="146"/>
      <c r="J10" s="146"/>
      <c r="K10" s="208" t="s">
        <v>1981</v>
      </c>
      <c r="L10" s="210">
        <v>0</v>
      </c>
    </row>
    <row r="11" spans="1:12">
      <c r="A11" s="152" t="s">
        <v>1893</v>
      </c>
      <c r="B11" s="150"/>
      <c r="C11" s="150"/>
      <c r="D11" s="152"/>
      <c r="E11" s="152"/>
      <c r="F11" s="148"/>
      <c r="G11" s="148"/>
      <c r="H11" s="148"/>
      <c r="I11" s="146"/>
      <c r="J11" s="146"/>
      <c r="K11" s="208" t="s">
        <v>1779</v>
      </c>
      <c r="L11" s="209">
        <v>0</v>
      </c>
    </row>
    <row r="12" spans="1:12">
      <c r="A12" s="152" t="s">
        <v>1892</v>
      </c>
      <c r="B12" s="150"/>
      <c r="C12" s="150"/>
      <c r="D12" s="152"/>
      <c r="E12" s="152"/>
      <c r="F12" s="148"/>
      <c r="G12" s="148"/>
      <c r="H12" s="148"/>
      <c r="I12" s="146"/>
      <c r="J12" s="146"/>
      <c r="K12" s="208" t="s">
        <v>1607</v>
      </c>
      <c r="L12" s="209">
        <v>0</v>
      </c>
    </row>
    <row r="13" spans="1:12" ht="15.75" thickBot="1">
      <c r="A13" s="152" t="s">
        <v>1895</v>
      </c>
      <c r="B13" s="150"/>
      <c r="C13" s="150"/>
      <c r="D13" s="152"/>
      <c r="E13" s="152"/>
      <c r="F13" s="148"/>
      <c r="G13" s="148"/>
      <c r="H13" s="148"/>
      <c r="I13" s="146"/>
      <c r="J13" s="146"/>
      <c r="K13" s="208" t="s">
        <v>1424</v>
      </c>
      <c r="L13" s="207">
        <v>0</v>
      </c>
    </row>
    <row r="14" spans="1:12">
      <c r="A14" s="152" t="s">
        <v>1894</v>
      </c>
      <c r="B14" s="150"/>
      <c r="C14" s="150"/>
      <c r="D14" s="150"/>
      <c r="E14" s="152"/>
      <c r="F14" s="148"/>
      <c r="G14" s="148"/>
      <c r="H14" s="148"/>
      <c r="I14" s="150"/>
      <c r="J14" s="146"/>
      <c r="K14" s="146"/>
      <c r="L14" s="146"/>
    </row>
    <row r="15" spans="1:12" ht="15.75" thickBot="1">
      <c r="A15" s="152" t="s">
        <v>1957</v>
      </c>
      <c r="B15" s="150"/>
      <c r="C15" s="150"/>
      <c r="D15" s="150"/>
      <c r="E15" s="150"/>
      <c r="F15" s="151"/>
      <c r="G15" s="151"/>
      <c r="H15" s="151"/>
      <c r="I15" s="151"/>
      <c r="J15" s="151"/>
      <c r="K15" s="151"/>
      <c r="L15" s="151"/>
    </row>
    <row r="16" spans="1:12" s="113" customFormat="1" ht="15.75" thickBot="1">
      <c r="A16" s="143"/>
      <c r="B16" s="143"/>
      <c r="C16" s="143"/>
      <c r="D16" s="143"/>
      <c r="E16" s="145"/>
      <c r="F16" s="514" t="s">
        <v>1889</v>
      </c>
      <c r="G16" s="515"/>
      <c r="H16" s="230" t="s">
        <v>1888</v>
      </c>
      <c r="I16" s="493" t="s">
        <v>2056</v>
      </c>
      <c r="J16" s="494"/>
      <c r="K16" s="494"/>
      <c r="L16" s="495"/>
    </row>
    <row r="17" spans="1:21" s="113" customFormat="1" ht="30.75" thickBot="1">
      <c r="A17" s="142" t="s">
        <v>136</v>
      </c>
      <c r="B17" s="141" t="s">
        <v>135</v>
      </c>
      <c r="C17" s="141" t="s">
        <v>129</v>
      </c>
      <c r="D17" s="141" t="s">
        <v>128</v>
      </c>
      <c r="E17" s="229" t="s">
        <v>127</v>
      </c>
      <c r="F17" s="228" t="s">
        <v>1887</v>
      </c>
      <c r="G17" s="227" t="s">
        <v>102</v>
      </c>
      <c r="H17" s="226" t="s">
        <v>1886</v>
      </c>
      <c r="I17" s="118" t="s">
        <v>1884</v>
      </c>
      <c r="J17" s="117" t="s">
        <v>1885</v>
      </c>
      <c r="K17" s="116" t="s">
        <v>93</v>
      </c>
      <c r="L17" s="115" t="s">
        <v>94</v>
      </c>
      <c r="U17" s="114" t="s">
        <v>1884</v>
      </c>
    </row>
    <row r="18" spans="1:21">
      <c r="A18" s="112" t="s">
        <v>1979</v>
      </c>
      <c r="B18" s="110" t="s">
        <v>1879</v>
      </c>
      <c r="C18" s="224" t="s">
        <v>1883</v>
      </c>
      <c r="D18" s="223" t="s">
        <v>1968</v>
      </c>
      <c r="E18" s="107" t="s">
        <v>1419</v>
      </c>
      <c r="F18" s="222">
        <v>70</v>
      </c>
      <c r="G18" s="98" t="s">
        <v>101</v>
      </c>
      <c r="H18" s="221" t="s">
        <v>4</v>
      </c>
      <c r="I18" s="84">
        <f t="shared" ref="I18:I28" si="0">ROUND(U18*(1-$L$10),2)</f>
        <v>23</v>
      </c>
      <c r="J18" s="83">
        <f t="shared" ref="J18:J79" si="1">ROUND(I18*1.2,2)</f>
        <v>27.6</v>
      </c>
      <c r="K18" s="82">
        <f t="shared" ref="K18:K79" si="2">ROUND(I18*F18,2)</f>
        <v>1610</v>
      </c>
      <c r="L18" s="81">
        <f t="shared" ref="L18:L79" si="3">ROUND(K18*1.2,2)</f>
        <v>1932</v>
      </c>
      <c r="U18" s="80">
        <v>23</v>
      </c>
    </row>
    <row r="19" spans="1:21">
      <c r="A19" s="78" t="s">
        <v>1979</v>
      </c>
      <c r="B19" s="77" t="s">
        <v>1879</v>
      </c>
      <c r="C19" s="219" t="s">
        <v>1882</v>
      </c>
      <c r="D19" s="218" t="s">
        <v>1969</v>
      </c>
      <c r="E19" s="72" t="s">
        <v>1419</v>
      </c>
      <c r="F19" s="181">
        <v>30</v>
      </c>
      <c r="G19" s="179" t="s">
        <v>101</v>
      </c>
      <c r="H19" s="217" t="s">
        <v>4</v>
      </c>
      <c r="I19" s="49">
        <f t="shared" si="0"/>
        <v>26.5</v>
      </c>
      <c r="J19" s="48">
        <f t="shared" si="1"/>
        <v>31.8</v>
      </c>
      <c r="K19" s="47">
        <f t="shared" si="2"/>
        <v>795</v>
      </c>
      <c r="L19" s="46">
        <f t="shared" si="3"/>
        <v>954</v>
      </c>
      <c r="U19" s="45">
        <v>26.5</v>
      </c>
    </row>
    <row r="20" spans="1:21">
      <c r="A20" s="78" t="s">
        <v>1979</v>
      </c>
      <c r="B20" s="77" t="s">
        <v>1879</v>
      </c>
      <c r="C20" s="219" t="s">
        <v>1881</v>
      </c>
      <c r="D20" s="218" t="s">
        <v>1970</v>
      </c>
      <c r="E20" s="72" t="s">
        <v>1419</v>
      </c>
      <c r="F20" s="181">
        <v>70</v>
      </c>
      <c r="G20" s="179" t="s">
        <v>101</v>
      </c>
      <c r="H20" s="217" t="s">
        <v>4</v>
      </c>
      <c r="I20" s="49">
        <f t="shared" si="0"/>
        <v>36.5</v>
      </c>
      <c r="J20" s="48">
        <f t="shared" si="1"/>
        <v>43.8</v>
      </c>
      <c r="K20" s="47">
        <f t="shared" si="2"/>
        <v>2555</v>
      </c>
      <c r="L20" s="46">
        <f t="shared" si="3"/>
        <v>3066</v>
      </c>
      <c r="U20" s="45">
        <v>36.5</v>
      </c>
    </row>
    <row r="21" spans="1:21">
      <c r="A21" s="78" t="s">
        <v>1979</v>
      </c>
      <c r="B21" s="77" t="s">
        <v>1879</v>
      </c>
      <c r="C21" s="219" t="s">
        <v>1880</v>
      </c>
      <c r="D21" s="218" t="s">
        <v>1971</v>
      </c>
      <c r="E21" s="72" t="s">
        <v>1419</v>
      </c>
      <c r="F21" s="181">
        <v>30</v>
      </c>
      <c r="G21" s="179" t="s">
        <v>101</v>
      </c>
      <c r="H21" s="217" t="s">
        <v>4</v>
      </c>
      <c r="I21" s="49">
        <f t="shared" si="0"/>
        <v>41.5</v>
      </c>
      <c r="J21" s="48">
        <f t="shared" si="1"/>
        <v>49.8</v>
      </c>
      <c r="K21" s="47">
        <f t="shared" si="2"/>
        <v>1245</v>
      </c>
      <c r="L21" s="46">
        <f t="shared" si="3"/>
        <v>1494</v>
      </c>
      <c r="U21" s="45">
        <v>41.5</v>
      </c>
    </row>
    <row r="22" spans="1:21">
      <c r="A22" s="78" t="s">
        <v>1979</v>
      </c>
      <c r="B22" s="77" t="s">
        <v>1879</v>
      </c>
      <c r="C22" s="219" t="s">
        <v>1878</v>
      </c>
      <c r="D22" s="218" t="s">
        <v>1972</v>
      </c>
      <c r="E22" s="72" t="s">
        <v>1419</v>
      </c>
      <c r="F22" s="181">
        <v>70</v>
      </c>
      <c r="G22" s="63" t="s">
        <v>101</v>
      </c>
      <c r="H22" s="217" t="s">
        <v>4</v>
      </c>
      <c r="I22" s="49">
        <f t="shared" si="0"/>
        <v>33</v>
      </c>
      <c r="J22" s="48">
        <f t="shared" si="1"/>
        <v>39.6</v>
      </c>
      <c r="K22" s="47">
        <f t="shared" si="2"/>
        <v>2310</v>
      </c>
      <c r="L22" s="46">
        <f t="shared" si="3"/>
        <v>2772</v>
      </c>
      <c r="U22" s="45">
        <v>33</v>
      </c>
    </row>
    <row r="23" spans="1:21">
      <c r="A23" s="78" t="s">
        <v>1979</v>
      </c>
      <c r="B23" s="75" t="s">
        <v>1873</v>
      </c>
      <c r="C23" s="219" t="s">
        <v>1877</v>
      </c>
      <c r="D23" s="218" t="s">
        <v>1876</v>
      </c>
      <c r="E23" s="72" t="s">
        <v>1419</v>
      </c>
      <c r="F23" s="181">
        <v>70</v>
      </c>
      <c r="G23" s="179" t="s">
        <v>101</v>
      </c>
      <c r="H23" s="217" t="s">
        <v>4</v>
      </c>
      <c r="I23" s="49">
        <f t="shared" si="0"/>
        <v>16</v>
      </c>
      <c r="J23" s="48">
        <f t="shared" si="1"/>
        <v>19.2</v>
      </c>
      <c r="K23" s="47">
        <f t="shared" si="2"/>
        <v>1120</v>
      </c>
      <c r="L23" s="46">
        <f t="shared" si="3"/>
        <v>1344</v>
      </c>
      <c r="U23" s="45">
        <v>16</v>
      </c>
    </row>
    <row r="24" spans="1:21">
      <c r="A24" s="78" t="s">
        <v>1979</v>
      </c>
      <c r="B24" s="77" t="s">
        <v>1873</v>
      </c>
      <c r="C24" s="219" t="s">
        <v>1875</v>
      </c>
      <c r="D24" s="218" t="s">
        <v>1874</v>
      </c>
      <c r="E24" s="72" t="s">
        <v>1419</v>
      </c>
      <c r="F24" s="181">
        <v>30</v>
      </c>
      <c r="G24" s="63" t="s">
        <v>101</v>
      </c>
      <c r="H24" s="217" t="s">
        <v>4</v>
      </c>
      <c r="I24" s="49">
        <f t="shared" si="0"/>
        <v>18.5</v>
      </c>
      <c r="J24" s="48">
        <f t="shared" si="1"/>
        <v>22.2</v>
      </c>
      <c r="K24" s="47">
        <f t="shared" si="2"/>
        <v>555</v>
      </c>
      <c r="L24" s="46">
        <f t="shared" si="3"/>
        <v>666</v>
      </c>
      <c r="U24" s="45">
        <v>18.5</v>
      </c>
    </row>
    <row r="25" spans="1:21">
      <c r="A25" s="78" t="s">
        <v>1979</v>
      </c>
      <c r="B25" s="77" t="s">
        <v>1873</v>
      </c>
      <c r="C25" s="219" t="s">
        <v>1872</v>
      </c>
      <c r="D25" s="218" t="s">
        <v>1871</v>
      </c>
      <c r="E25" s="72" t="s">
        <v>1419</v>
      </c>
      <c r="F25" s="181">
        <v>70</v>
      </c>
      <c r="G25" s="63" t="s">
        <v>101</v>
      </c>
      <c r="H25" s="217" t="s">
        <v>4</v>
      </c>
      <c r="I25" s="49">
        <f t="shared" si="0"/>
        <v>27.5</v>
      </c>
      <c r="J25" s="48">
        <f t="shared" si="1"/>
        <v>33</v>
      </c>
      <c r="K25" s="47">
        <f t="shared" si="2"/>
        <v>1925</v>
      </c>
      <c r="L25" s="46">
        <f t="shared" si="3"/>
        <v>2310</v>
      </c>
      <c r="U25" s="45">
        <v>27.5</v>
      </c>
    </row>
    <row r="26" spans="1:21">
      <c r="A26" s="78" t="s">
        <v>1979</v>
      </c>
      <c r="B26" s="75" t="s">
        <v>1902</v>
      </c>
      <c r="C26" s="219" t="s">
        <v>1870</v>
      </c>
      <c r="D26" s="218" t="s">
        <v>1869</v>
      </c>
      <c r="E26" s="72" t="s">
        <v>1419</v>
      </c>
      <c r="F26" s="181">
        <v>1</v>
      </c>
      <c r="G26" s="63" t="s">
        <v>1419</v>
      </c>
      <c r="H26" s="217" t="s">
        <v>4</v>
      </c>
      <c r="I26" s="49">
        <f t="shared" si="0"/>
        <v>190</v>
      </c>
      <c r="J26" s="48">
        <f t="shared" si="1"/>
        <v>228</v>
      </c>
      <c r="K26" s="47">
        <f t="shared" si="2"/>
        <v>190</v>
      </c>
      <c r="L26" s="46">
        <f t="shared" si="3"/>
        <v>228</v>
      </c>
      <c r="U26" s="45">
        <v>190</v>
      </c>
    </row>
    <row r="27" spans="1:21">
      <c r="A27" s="307" t="s">
        <v>1979</v>
      </c>
      <c r="B27" s="341" t="s">
        <v>1902</v>
      </c>
      <c r="C27" s="375" t="s">
        <v>1868</v>
      </c>
      <c r="D27" s="376" t="s">
        <v>1867</v>
      </c>
      <c r="E27" s="377" t="s">
        <v>1419</v>
      </c>
      <c r="F27" s="378">
        <v>1</v>
      </c>
      <c r="G27" s="350" t="s">
        <v>1419</v>
      </c>
      <c r="H27" s="379" t="s">
        <v>4</v>
      </c>
      <c r="I27" s="360">
        <f t="shared" si="0"/>
        <v>380</v>
      </c>
      <c r="J27" s="361">
        <f t="shared" si="1"/>
        <v>456</v>
      </c>
      <c r="K27" s="362">
        <f t="shared" si="2"/>
        <v>380</v>
      </c>
      <c r="L27" s="363">
        <f t="shared" si="3"/>
        <v>456</v>
      </c>
      <c r="U27" s="45">
        <v>380</v>
      </c>
    </row>
    <row r="28" spans="1:21" ht="15.75" thickBot="1">
      <c r="A28" s="380" t="s">
        <v>1980</v>
      </c>
      <c r="B28" s="364" t="s">
        <v>1866</v>
      </c>
      <c r="C28" s="365" t="s">
        <v>1865</v>
      </c>
      <c r="D28" s="366" t="s">
        <v>1864</v>
      </c>
      <c r="E28" s="367" t="s">
        <v>1419</v>
      </c>
      <c r="F28" s="368">
        <v>1</v>
      </c>
      <c r="G28" s="369" t="s">
        <v>1419</v>
      </c>
      <c r="H28" s="370" t="s">
        <v>4</v>
      </c>
      <c r="I28" s="371">
        <f t="shared" si="0"/>
        <v>270</v>
      </c>
      <c r="J28" s="372">
        <f t="shared" si="1"/>
        <v>324</v>
      </c>
      <c r="K28" s="373">
        <f t="shared" si="2"/>
        <v>270</v>
      </c>
      <c r="L28" s="374">
        <f t="shared" si="3"/>
        <v>324</v>
      </c>
      <c r="U28" s="10">
        <v>270</v>
      </c>
    </row>
    <row r="29" spans="1:21">
      <c r="A29" s="112" t="s">
        <v>1779</v>
      </c>
      <c r="B29" s="110" t="s">
        <v>1845</v>
      </c>
      <c r="C29" s="224" t="s">
        <v>1863</v>
      </c>
      <c r="D29" s="223" t="s">
        <v>1862</v>
      </c>
      <c r="E29" s="107" t="s">
        <v>1420</v>
      </c>
      <c r="F29" s="222">
        <v>450</v>
      </c>
      <c r="G29" s="225" t="s">
        <v>1419</v>
      </c>
      <c r="H29" s="221" t="s">
        <v>4</v>
      </c>
      <c r="I29" s="84">
        <f t="shared" ref="I29:I71" si="4">ROUND(U29*(1-$L$11),2)</f>
        <v>6.3</v>
      </c>
      <c r="J29" s="83">
        <f t="shared" si="1"/>
        <v>7.56</v>
      </c>
      <c r="K29" s="82">
        <f t="shared" si="2"/>
        <v>2835</v>
      </c>
      <c r="L29" s="81">
        <f t="shared" si="3"/>
        <v>3402</v>
      </c>
      <c r="U29" s="80">
        <v>6.3000000000000007</v>
      </c>
    </row>
    <row r="30" spans="1:21">
      <c r="A30" s="78" t="s">
        <v>1779</v>
      </c>
      <c r="B30" s="77" t="s">
        <v>1845</v>
      </c>
      <c r="C30" s="219" t="s">
        <v>1861</v>
      </c>
      <c r="D30" s="218" t="s">
        <v>1860</v>
      </c>
      <c r="E30" s="72" t="s">
        <v>1420</v>
      </c>
      <c r="F30" s="181">
        <v>400</v>
      </c>
      <c r="G30" s="63" t="s">
        <v>1419</v>
      </c>
      <c r="H30" s="217" t="s">
        <v>4</v>
      </c>
      <c r="I30" s="49">
        <f t="shared" si="4"/>
        <v>7.3</v>
      </c>
      <c r="J30" s="48">
        <f t="shared" si="1"/>
        <v>8.76</v>
      </c>
      <c r="K30" s="47">
        <f t="shared" si="2"/>
        <v>2920</v>
      </c>
      <c r="L30" s="46">
        <f t="shared" si="3"/>
        <v>3504</v>
      </c>
      <c r="U30" s="45">
        <v>7.3000000000000007</v>
      </c>
    </row>
    <row r="31" spans="1:21">
      <c r="A31" s="78" t="s">
        <v>1779</v>
      </c>
      <c r="B31" s="77" t="s">
        <v>1845</v>
      </c>
      <c r="C31" s="219" t="s">
        <v>1859</v>
      </c>
      <c r="D31" s="218" t="s">
        <v>1858</v>
      </c>
      <c r="E31" s="72" t="s">
        <v>1420</v>
      </c>
      <c r="F31" s="181">
        <v>380</v>
      </c>
      <c r="G31" s="179" t="s">
        <v>1419</v>
      </c>
      <c r="H31" s="217" t="s">
        <v>4</v>
      </c>
      <c r="I31" s="49">
        <f t="shared" si="4"/>
        <v>7.6</v>
      </c>
      <c r="J31" s="48">
        <f t="shared" si="1"/>
        <v>9.1199999999999992</v>
      </c>
      <c r="K31" s="47">
        <f t="shared" si="2"/>
        <v>2888</v>
      </c>
      <c r="L31" s="46">
        <f t="shared" si="3"/>
        <v>3465.6</v>
      </c>
      <c r="U31" s="45">
        <v>7.6000000000000005</v>
      </c>
    </row>
    <row r="32" spans="1:21">
      <c r="A32" s="78" t="s">
        <v>1779</v>
      </c>
      <c r="B32" s="77" t="s">
        <v>1845</v>
      </c>
      <c r="C32" s="219" t="s">
        <v>1857</v>
      </c>
      <c r="D32" s="218" t="s">
        <v>1856</v>
      </c>
      <c r="E32" s="72" t="s">
        <v>1420</v>
      </c>
      <c r="F32" s="181">
        <v>370</v>
      </c>
      <c r="G32" s="63" t="s">
        <v>1419</v>
      </c>
      <c r="H32" s="217" t="s">
        <v>4</v>
      </c>
      <c r="I32" s="49">
        <f t="shared" si="4"/>
        <v>7.9</v>
      </c>
      <c r="J32" s="48">
        <f t="shared" si="1"/>
        <v>9.48</v>
      </c>
      <c r="K32" s="47">
        <f t="shared" si="2"/>
        <v>2923</v>
      </c>
      <c r="L32" s="46">
        <f t="shared" si="3"/>
        <v>3507.6</v>
      </c>
      <c r="U32" s="45">
        <v>7.9</v>
      </c>
    </row>
    <row r="33" spans="1:21">
      <c r="A33" s="78" t="s">
        <v>1779</v>
      </c>
      <c r="B33" s="77" t="s">
        <v>1845</v>
      </c>
      <c r="C33" s="219" t="s">
        <v>1855</v>
      </c>
      <c r="D33" s="218" t="s">
        <v>1854</v>
      </c>
      <c r="E33" s="72" t="s">
        <v>1420</v>
      </c>
      <c r="F33" s="181">
        <v>350</v>
      </c>
      <c r="G33" s="63" t="s">
        <v>1419</v>
      </c>
      <c r="H33" s="217" t="s">
        <v>4</v>
      </c>
      <c r="I33" s="49">
        <f t="shared" si="4"/>
        <v>8.4</v>
      </c>
      <c r="J33" s="48">
        <f t="shared" si="1"/>
        <v>10.08</v>
      </c>
      <c r="K33" s="47">
        <f t="shared" si="2"/>
        <v>2940</v>
      </c>
      <c r="L33" s="46">
        <f t="shared" si="3"/>
        <v>3528</v>
      </c>
      <c r="U33" s="45">
        <v>8.4</v>
      </c>
    </row>
    <row r="34" spans="1:21">
      <c r="A34" s="78" t="s">
        <v>1779</v>
      </c>
      <c r="B34" s="77" t="s">
        <v>1845</v>
      </c>
      <c r="C34" s="219" t="s">
        <v>1853</v>
      </c>
      <c r="D34" s="218" t="s">
        <v>1852</v>
      </c>
      <c r="E34" s="72" t="s">
        <v>1420</v>
      </c>
      <c r="F34" s="181">
        <v>300</v>
      </c>
      <c r="G34" s="63" t="s">
        <v>1419</v>
      </c>
      <c r="H34" s="217" t="s">
        <v>4</v>
      </c>
      <c r="I34" s="49">
        <f t="shared" si="4"/>
        <v>9</v>
      </c>
      <c r="J34" s="48">
        <f t="shared" si="1"/>
        <v>10.8</v>
      </c>
      <c r="K34" s="47">
        <f t="shared" si="2"/>
        <v>2700</v>
      </c>
      <c r="L34" s="46">
        <f t="shared" si="3"/>
        <v>3240</v>
      </c>
      <c r="U34" s="45">
        <v>9</v>
      </c>
    </row>
    <row r="35" spans="1:21">
      <c r="A35" s="78" t="s">
        <v>1779</v>
      </c>
      <c r="B35" s="77" t="s">
        <v>1845</v>
      </c>
      <c r="C35" s="219" t="s">
        <v>1851</v>
      </c>
      <c r="D35" s="218" t="s">
        <v>1850</v>
      </c>
      <c r="E35" s="72" t="s">
        <v>1420</v>
      </c>
      <c r="F35" s="181">
        <v>270</v>
      </c>
      <c r="G35" s="63" t="s">
        <v>1419</v>
      </c>
      <c r="H35" s="217" t="s">
        <v>4</v>
      </c>
      <c r="I35" s="49">
        <f t="shared" si="4"/>
        <v>9.4</v>
      </c>
      <c r="J35" s="48">
        <f t="shared" si="1"/>
        <v>11.28</v>
      </c>
      <c r="K35" s="47">
        <f t="shared" si="2"/>
        <v>2538</v>
      </c>
      <c r="L35" s="46">
        <f t="shared" si="3"/>
        <v>3045.6</v>
      </c>
      <c r="U35" s="45">
        <v>9.4</v>
      </c>
    </row>
    <row r="36" spans="1:21">
      <c r="A36" s="78" t="s">
        <v>1779</v>
      </c>
      <c r="B36" s="77" t="s">
        <v>1845</v>
      </c>
      <c r="C36" s="219" t="s">
        <v>1849</v>
      </c>
      <c r="D36" s="218" t="s">
        <v>1848</v>
      </c>
      <c r="E36" s="72" t="s">
        <v>1420</v>
      </c>
      <c r="F36" s="181">
        <v>230</v>
      </c>
      <c r="G36" s="179" t="s">
        <v>1419</v>
      </c>
      <c r="H36" s="217" t="s">
        <v>4</v>
      </c>
      <c r="I36" s="49">
        <f t="shared" si="4"/>
        <v>10.199999999999999</v>
      </c>
      <c r="J36" s="48">
        <f t="shared" si="1"/>
        <v>12.24</v>
      </c>
      <c r="K36" s="47">
        <f t="shared" si="2"/>
        <v>2346</v>
      </c>
      <c r="L36" s="46">
        <f t="shared" si="3"/>
        <v>2815.2</v>
      </c>
      <c r="U36" s="45">
        <v>10.200000000000001</v>
      </c>
    </row>
    <row r="37" spans="1:21">
      <c r="A37" s="78" t="s">
        <v>1779</v>
      </c>
      <c r="B37" s="77" t="s">
        <v>1845</v>
      </c>
      <c r="C37" s="219" t="s">
        <v>1847</v>
      </c>
      <c r="D37" s="218" t="s">
        <v>1846</v>
      </c>
      <c r="E37" s="72" t="s">
        <v>1420</v>
      </c>
      <c r="F37" s="181">
        <v>210</v>
      </c>
      <c r="G37" s="179" t="s">
        <v>1419</v>
      </c>
      <c r="H37" s="217" t="s">
        <v>4</v>
      </c>
      <c r="I37" s="49">
        <f t="shared" si="4"/>
        <v>10.9</v>
      </c>
      <c r="J37" s="48">
        <f t="shared" si="1"/>
        <v>13.08</v>
      </c>
      <c r="K37" s="47">
        <f t="shared" si="2"/>
        <v>2289</v>
      </c>
      <c r="L37" s="46">
        <f t="shared" si="3"/>
        <v>2746.8</v>
      </c>
      <c r="U37" s="45">
        <v>10.9</v>
      </c>
    </row>
    <row r="38" spans="1:21">
      <c r="A38" s="78" t="s">
        <v>1779</v>
      </c>
      <c r="B38" s="77" t="s">
        <v>1845</v>
      </c>
      <c r="C38" s="219" t="s">
        <v>1844</v>
      </c>
      <c r="D38" s="218" t="s">
        <v>1843</v>
      </c>
      <c r="E38" s="72" t="s">
        <v>1420</v>
      </c>
      <c r="F38" s="181">
        <v>200</v>
      </c>
      <c r="G38" s="179" t="s">
        <v>1419</v>
      </c>
      <c r="H38" s="217" t="s">
        <v>4</v>
      </c>
      <c r="I38" s="49">
        <f t="shared" si="4"/>
        <v>11.6</v>
      </c>
      <c r="J38" s="48">
        <f t="shared" si="1"/>
        <v>13.92</v>
      </c>
      <c r="K38" s="47">
        <f t="shared" si="2"/>
        <v>2320</v>
      </c>
      <c r="L38" s="46">
        <f t="shared" si="3"/>
        <v>2784</v>
      </c>
      <c r="U38" s="45">
        <v>11.600000000000001</v>
      </c>
    </row>
    <row r="39" spans="1:21">
      <c r="A39" s="78" t="s">
        <v>1779</v>
      </c>
      <c r="B39" s="75" t="s">
        <v>1824</v>
      </c>
      <c r="C39" s="219" t="s">
        <v>1842</v>
      </c>
      <c r="D39" s="218" t="s">
        <v>1841</v>
      </c>
      <c r="E39" s="72" t="s">
        <v>1420</v>
      </c>
      <c r="F39" s="181">
        <v>450</v>
      </c>
      <c r="G39" s="179" t="s">
        <v>1419</v>
      </c>
      <c r="H39" s="217" t="s">
        <v>4</v>
      </c>
      <c r="I39" s="49">
        <f t="shared" si="4"/>
        <v>5.3</v>
      </c>
      <c r="J39" s="48">
        <f t="shared" si="1"/>
        <v>6.36</v>
      </c>
      <c r="K39" s="47">
        <f t="shared" si="2"/>
        <v>2385</v>
      </c>
      <c r="L39" s="46">
        <f t="shared" si="3"/>
        <v>2862</v>
      </c>
      <c r="U39" s="45">
        <v>5.3000000000000007</v>
      </c>
    </row>
    <row r="40" spans="1:21">
      <c r="A40" s="78" t="s">
        <v>1779</v>
      </c>
      <c r="B40" s="77" t="s">
        <v>1824</v>
      </c>
      <c r="C40" s="219" t="s">
        <v>1840</v>
      </c>
      <c r="D40" s="218" t="s">
        <v>1839</v>
      </c>
      <c r="E40" s="72" t="s">
        <v>1420</v>
      </c>
      <c r="F40" s="181">
        <v>400</v>
      </c>
      <c r="G40" s="63" t="s">
        <v>1419</v>
      </c>
      <c r="H40" s="217" t="s">
        <v>4</v>
      </c>
      <c r="I40" s="49">
        <f t="shared" si="4"/>
        <v>5.9</v>
      </c>
      <c r="J40" s="48">
        <f t="shared" si="1"/>
        <v>7.08</v>
      </c>
      <c r="K40" s="47">
        <f t="shared" si="2"/>
        <v>2360</v>
      </c>
      <c r="L40" s="46">
        <f t="shared" si="3"/>
        <v>2832</v>
      </c>
      <c r="U40" s="45">
        <v>5.9</v>
      </c>
    </row>
    <row r="41" spans="1:21">
      <c r="A41" s="78" t="s">
        <v>1779</v>
      </c>
      <c r="B41" s="77" t="s">
        <v>1824</v>
      </c>
      <c r="C41" s="219" t="s">
        <v>1838</v>
      </c>
      <c r="D41" s="218" t="s">
        <v>1837</v>
      </c>
      <c r="E41" s="72" t="s">
        <v>1420</v>
      </c>
      <c r="F41" s="181">
        <v>380</v>
      </c>
      <c r="G41" s="179" t="s">
        <v>1419</v>
      </c>
      <c r="H41" s="217" t="s">
        <v>4</v>
      </c>
      <c r="I41" s="49">
        <f t="shared" si="4"/>
        <v>6.6</v>
      </c>
      <c r="J41" s="48">
        <f t="shared" si="1"/>
        <v>7.92</v>
      </c>
      <c r="K41" s="47">
        <f t="shared" si="2"/>
        <v>2508</v>
      </c>
      <c r="L41" s="46">
        <f t="shared" si="3"/>
        <v>3009.6</v>
      </c>
      <c r="U41" s="45">
        <v>6.6000000000000005</v>
      </c>
    </row>
    <row r="42" spans="1:21">
      <c r="A42" s="78" t="s">
        <v>1779</v>
      </c>
      <c r="B42" s="77" t="s">
        <v>1824</v>
      </c>
      <c r="C42" s="219" t="s">
        <v>1836</v>
      </c>
      <c r="D42" s="218" t="s">
        <v>1835</v>
      </c>
      <c r="E42" s="72" t="s">
        <v>1420</v>
      </c>
      <c r="F42" s="181">
        <v>370</v>
      </c>
      <c r="G42" s="179" t="s">
        <v>1419</v>
      </c>
      <c r="H42" s="217" t="s">
        <v>4</v>
      </c>
      <c r="I42" s="49">
        <f t="shared" si="4"/>
        <v>6.7</v>
      </c>
      <c r="J42" s="48">
        <f t="shared" si="1"/>
        <v>8.0399999999999991</v>
      </c>
      <c r="K42" s="47">
        <f t="shared" si="2"/>
        <v>2479</v>
      </c>
      <c r="L42" s="46">
        <f t="shared" si="3"/>
        <v>2974.8</v>
      </c>
      <c r="U42" s="45">
        <v>6.7</v>
      </c>
    </row>
    <row r="43" spans="1:21">
      <c r="A43" s="78" t="s">
        <v>1779</v>
      </c>
      <c r="B43" s="77" t="s">
        <v>1824</v>
      </c>
      <c r="C43" s="219" t="s">
        <v>1834</v>
      </c>
      <c r="D43" s="218" t="s">
        <v>1833</v>
      </c>
      <c r="E43" s="72" t="s">
        <v>1420</v>
      </c>
      <c r="F43" s="181">
        <v>350</v>
      </c>
      <c r="G43" s="179" t="s">
        <v>1419</v>
      </c>
      <c r="H43" s="217" t="s">
        <v>4</v>
      </c>
      <c r="I43" s="49">
        <f t="shared" si="4"/>
        <v>6.9</v>
      </c>
      <c r="J43" s="48">
        <f t="shared" si="1"/>
        <v>8.2799999999999994</v>
      </c>
      <c r="K43" s="47">
        <f t="shared" si="2"/>
        <v>2415</v>
      </c>
      <c r="L43" s="46">
        <f t="shared" si="3"/>
        <v>2898</v>
      </c>
      <c r="U43" s="45">
        <v>6.9</v>
      </c>
    </row>
    <row r="44" spans="1:21">
      <c r="A44" s="78" t="s">
        <v>1779</v>
      </c>
      <c r="B44" s="77" t="s">
        <v>1824</v>
      </c>
      <c r="C44" s="219" t="s">
        <v>1832</v>
      </c>
      <c r="D44" s="218" t="s">
        <v>1831</v>
      </c>
      <c r="E44" s="72" t="s">
        <v>1420</v>
      </c>
      <c r="F44" s="181">
        <v>300</v>
      </c>
      <c r="G44" s="63" t="s">
        <v>1419</v>
      </c>
      <c r="H44" s="217" t="s">
        <v>4</v>
      </c>
      <c r="I44" s="49">
        <f t="shared" si="4"/>
        <v>7.4</v>
      </c>
      <c r="J44" s="48">
        <f t="shared" si="1"/>
        <v>8.8800000000000008</v>
      </c>
      <c r="K44" s="47">
        <f t="shared" si="2"/>
        <v>2220</v>
      </c>
      <c r="L44" s="46">
        <f t="shared" si="3"/>
        <v>2664</v>
      </c>
      <c r="U44" s="45">
        <v>7.4</v>
      </c>
    </row>
    <row r="45" spans="1:21">
      <c r="A45" s="78" t="s">
        <v>1779</v>
      </c>
      <c r="B45" s="77" t="s">
        <v>1824</v>
      </c>
      <c r="C45" s="219" t="s">
        <v>1830</v>
      </c>
      <c r="D45" s="218" t="s">
        <v>1829</v>
      </c>
      <c r="E45" s="72" t="s">
        <v>1420</v>
      </c>
      <c r="F45" s="181">
        <v>270</v>
      </c>
      <c r="G45" s="179" t="s">
        <v>1419</v>
      </c>
      <c r="H45" s="217" t="s">
        <v>4</v>
      </c>
      <c r="I45" s="49">
        <f t="shared" si="4"/>
        <v>7.7</v>
      </c>
      <c r="J45" s="48">
        <f t="shared" si="1"/>
        <v>9.24</v>
      </c>
      <c r="K45" s="47">
        <f t="shared" si="2"/>
        <v>2079</v>
      </c>
      <c r="L45" s="46">
        <f t="shared" si="3"/>
        <v>2494.8000000000002</v>
      </c>
      <c r="U45" s="45">
        <v>7.7</v>
      </c>
    </row>
    <row r="46" spans="1:21">
      <c r="A46" s="78" t="s">
        <v>1779</v>
      </c>
      <c r="B46" s="77" t="s">
        <v>1824</v>
      </c>
      <c r="C46" s="219" t="s">
        <v>1828</v>
      </c>
      <c r="D46" s="218" t="s">
        <v>1827</v>
      </c>
      <c r="E46" s="72" t="s">
        <v>1420</v>
      </c>
      <c r="F46" s="181">
        <v>230</v>
      </c>
      <c r="G46" s="179" t="s">
        <v>1419</v>
      </c>
      <c r="H46" s="217" t="s">
        <v>4</v>
      </c>
      <c r="I46" s="49">
        <f t="shared" si="4"/>
        <v>8.3000000000000007</v>
      </c>
      <c r="J46" s="48">
        <f t="shared" si="1"/>
        <v>9.9600000000000009</v>
      </c>
      <c r="K46" s="47">
        <f t="shared" si="2"/>
        <v>1909</v>
      </c>
      <c r="L46" s="46">
        <f t="shared" si="3"/>
        <v>2290.8000000000002</v>
      </c>
      <c r="U46" s="45">
        <v>8.3000000000000007</v>
      </c>
    </row>
    <row r="47" spans="1:21">
      <c r="A47" s="78" t="s">
        <v>1779</v>
      </c>
      <c r="B47" s="77" t="s">
        <v>1824</v>
      </c>
      <c r="C47" s="219" t="s">
        <v>1826</v>
      </c>
      <c r="D47" s="218" t="s">
        <v>1825</v>
      </c>
      <c r="E47" s="72" t="s">
        <v>1420</v>
      </c>
      <c r="F47" s="181">
        <v>210</v>
      </c>
      <c r="G47" s="179" t="s">
        <v>1419</v>
      </c>
      <c r="H47" s="217" t="s">
        <v>4</v>
      </c>
      <c r="I47" s="49">
        <f t="shared" si="4"/>
        <v>8.9</v>
      </c>
      <c r="J47" s="48">
        <f t="shared" si="1"/>
        <v>10.68</v>
      </c>
      <c r="K47" s="47">
        <f t="shared" si="2"/>
        <v>1869</v>
      </c>
      <c r="L47" s="46">
        <f t="shared" si="3"/>
        <v>2242.8000000000002</v>
      </c>
      <c r="U47" s="45">
        <v>8.9</v>
      </c>
    </row>
    <row r="48" spans="1:21">
      <c r="A48" s="78" t="s">
        <v>1779</v>
      </c>
      <c r="B48" s="77" t="s">
        <v>1824</v>
      </c>
      <c r="C48" s="219" t="s">
        <v>1823</v>
      </c>
      <c r="D48" s="218" t="s">
        <v>1822</v>
      </c>
      <c r="E48" s="72" t="s">
        <v>1420</v>
      </c>
      <c r="F48" s="181">
        <v>200</v>
      </c>
      <c r="G48" s="63" t="s">
        <v>1419</v>
      </c>
      <c r="H48" s="217" t="s">
        <v>4</v>
      </c>
      <c r="I48" s="49">
        <f t="shared" si="4"/>
        <v>9.4</v>
      </c>
      <c r="J48" s="48">
        <f t="shared" si="1"/>
        <v>11.28</v>
      </c>
      <c r="K48" s="47">
        <f t="shared" si="2"/>
        <v>1880</v>
      </c>
      <c r="L48" s="46">
        <f t="shared" si="3"/>
        <v>2256</v>
      </c>
      <c r="U48" s="45">
        <v>9.4</v>
      </c>
    </row>
    <row r="49" spans="1:21">
      <c r="A49" s="78" t="s">
        <v>1779</v>
      </c>
      <c r="B49" s="75" t="s">
        <v>1807</v>
      </c>
      <c r="C49" s="219" t="s">
        <v>1821</v>
      </c>
      <c r="D49" s="218" t="s">
        <v>1820</v>
      </c>
      <c r="E49" s="72" t="s">
        <v>1420</v>
      </c>
      <c r="F49" s="181">
        <v>1000</v>
      </c>
      <c r="G49" s="63" t="s">
        <v>1419</v>
      </c>
      <c r="H49" s="217" t="s">
        <v>4</v>
      </c>
      <c r="I49" s="49">
        <f t="shared" si="4"/>
        <v>3.7</v>
      </c>
      <c r="J49" s="48">
        <f t="shared" si="1"/>
        <v>4.4400000000000004</v>
      </c>
      <c r="K49" s="47">
        <f t="shared" si="2"/>
        <v>3700</v>
      </c>
      <c r="L49" s="46">
        <f t="shared" si="3"/>
        <v>4440</v>
      </c>
      <c r="U49" s="45">
        <v>3.7</v>
      </c>
    </row>
    <row r="50" spans="1:21">
      <c r="A50" s="78" t="s">
        <v>1779</v>
      </c>
      <c r="B50" s="77" t="s">
        <v>1807</v>
      </c>
      <c r="C50" s="219" t="s">
        <v>1819</v>
      </c>
      <c r="D50" s="218" t="s">
        <v>1818</v>
      </c>
      <c r="E50" s="72" t="s">
        <v>1420</v>
      </c>
      <c r="F50" s="181">
        <v>800</v>
      </c>
      <c r="G50" s="179" t="s">
        <v>1419</v>
      </c>
      <c r="H50" s="217" t="s">
        <v>4</v>
      </c>
      <c r="I50" s="49">
        <f t="shared" si="4"/>
        <v>4.2</v>
      </c>
      <c r="J50" s="48">
        <f t="shared" si="1"/>
        <v>5.04</v>
      </c>
      <c r="K50" s="47">
        <f t="shared" si="2"/>
        <v>3360</v>
      </c>
      <c r="L50" s="46">
        <f t="shared" si="3"/>
        <v>4032</v>
      </c>
      <c r="U50" s="45">
        <v>4.2</v>
      </c>
    </row>
    <row r="51" spans="1:21">
      <c r="A51" s="78" t="s">
        <v>1779</v>
      </c>
      <c r="B51" s="77" t="s">
        <v>1807</v>
      </c>
      <c r="C51" s="219" t="s">
        <v>1817</v>
      </c>
      <c r="D51" s="218" t="s">
        <v>1816</v>
      </c>
      <c r="E51" s="72" t="s">
        <v>1420</v>
      </c>
      <c r="F51" s="181">
        <v>650</v>
      </c>
      <c r="G51" s="179" t="s">
        <v>1419</v>
      </c>
      <c r="H51" s="217" t="s">
        <v>4</v>
      </c>
      <c r="I51" s="49">
        <f t="shared" si="4"/>
        <v>4.5999999999999996</v>
      </c>
      <c r="J51" s="48">
        <f t="shared" si="1"/>
        <v>5.52</v>
      </c>
      <c r="K51" s="47">
        <f t="shared" si="2"/>
        <v>2990</v>
      </c>
      <c r="L51" s="46">
        <f t="shared" si="3"/>
        <v>3588</v>
      </c>
      <c r="U51" s="45">
        <v>4.6000000000000005</v>
      </c>
    </row>
    <row r="52" spans="1:21">
      <c r="A52" s="78" t="s">
        <v>1779</v>
      </c>
      <c r="B52" s="77" t="s">
        <v>1807</v>
      </c>
      <c r="C52" s="219" t="s">
        <v>1815</v>
      </c>
      <c r="D52" s="218" t="s">
        <v>1814</v>
      </c>
      <c r="E52" s="72" t="s">
        <v>1420</v>
      </c>
      <c r="F52" s="181">
        <v>550</v>
      </c>
      <c r="G52" s="63" t="s">
        <v>1419</v>
      </c>
      <c r="H52" s="217" t="s">
        <v>4</v>
      </c>
      <c r="I52" s="49">
        <f t="shared" si="4"/>
        <v>4.8</v>
      </c>
      <c r="J52" s="48">
        <f t="shared" si="1"/>
        <v>5.76</v>
      </c>
      <c r="K52" s="47">
        <f t="shared" si="2"/>
        <v>2640</v>
      </c>
      <c r="L52" s="46">
        <f t="shared" si="3"/>
        <v>3168</v>
      </c>
      <c r="U52" s="45">
        <v>4.8000000000000007</v>
      </c>
    </row>
    <row r="53" spans="1:21">
      <c r="A53" s="78" t="s">
        <v>1779</v>
      </c>
      <c r="B53" s="77" t="s">
        <v>1807</v>
      </c>
      <c r="C53" s="219" t="s">
        <v>1813</v>
      </c>
      <c r="D53" s="218" t="s">
        <v>1812</v>
      </c>
      <c r="E53" s="72" t="s">
        <v>1420</v>
      </c>
      <c r="F53" s="181">
        <v>450</v>
      </c>
      <c r="G53" s="63" t="s">
        <v>1419</v>
      </c>
      <c r="H53" s="217" t="s">
        <v>4</v>
      </c>
      <c r="I53" s="49">
        <f t="shared" si="4"/>
        <v>5.8</v>
      </c>
      <c r="J53" s="48">
        <f t="shared" si="1"/>
        <v>6.96</v>
      </c>
      <c r="K53" s="47">
        <f t="shared" si="2"/>
        <v>2610</v>
      </c>
      <c r="L53" s="46">
        <f t="shared" si="3"/>
        <v>3132</v>
      </c>
      <c r="U53" s="45">
        <v>5.8000000000000007</v>
      </c>
    </row>
    <row r="54" spans="1:21">
      <c r="A54" s="78" t="s">
        <v>1779</v>
      </c>
      <c r="B54" s="77" t="s">
        <v>1807</v>
      </c>
      <c r="C54" s="219" t="s">
        <v>1811</v>
      </c>
      <c r="D54" s="218" t="s">
        <v>1810</v>
      </c>
      <c r="E54" s="72" t="s">
        <v>1420</v>
      </c>
      <c r="F54" s="181">
        <v>320</v>
      </c>
      <c r="G54" s="179" t="s">
        <v>1419</v>
      </c>
      <c r="H54" s="217" t="s">
        <v>4</v>
      </c>
      <c r="I54" s="49">
        <f t="shared" si="4"/>
        <v>6.9</v>
      </c>
      <c r="J54" s="48">
        <f t="shared" si="1"/>
        <v>8.2799999999999994</v>
      </c>
      <c r="K54" s="47">
        <f t="shared" si="2"/>
        <v>2208</v>
      </c>
      <c r="L54" s="46">
        <f t="shared" si="3"/>
        <v>2649.6</v>
      </c>
      <c r="U54" s="45">
        <v>6.9</v>
      </c>
    </row>
    <row r="55" spans="1:21">
      <c r="A55" s="78" t="s">
        <v>1779</v>
      </c>
      <c r="B55" s="77" t="s">
        <v>1807</v>
      </c>
      <c r="C55" s="219" t="s">
        <v>1809</v>
      </c>
      <c r="D55" s="218" t="s">
        <v>1808</v>
      </c>
      <c r="E55" s="72" t="s">
        <v>1420</v>
      </c>
      <c r="F55" s="181">
        <v>280</v>
      </c>
      <c r="G55" s="179" t="s">
        <v>1419</v>
      </c>
      <c r="H55" s="217" t="s">
        <v>4</v>
      </c>
      <c r="I55" s="49">
        <f t="shared" si="4"/>
        <v>7.9</v>
      </c>
      <c r="J55" s="48">
        <f t="shared" si="1"/>
        <v>9.48</v>
      </c>
      <c r="K55" s="47">
        <f t="shared" si="2"/>
        <v>2212</v>
      </c>
      <c r="L55" s="46">
        <f t="shared" si="3"/>
        <v>2654.4</v>
      </c>
      <c r="U55" s="45">
        <v>7.9</v>
      </c>
    </row>
    <row r="56" spans="1:21">
      <c r="A56" s="78" t="s">
        <v>1779</v>
      </c>
      <c r="B56" s="77" t="s">
        <v>1807</v>
      </c>
      <c r="C56" s="219" t="s">
        <v>1806</v>
      </c>
      <c r="D56" s="218" t="s">
        <v>1805</v>
      </c>
      <c r="E56" s="72" t="s">
        <v>1420</v>
      </c>
      <c r="F56" s="181">
        <v>240</v>
      </c>
      <c r="G56" s="63" t="s">
        <v>1419</v>
      </c>
      <c r="H56" s="217" t="s">
        <v>4</v>
      </c>
      <c r="I56" s="49">
        <f t="shared" si="4"/>
        <v>9.4</v>
      </c>
      <c r="J56" s="48">
        <f t="shared" si="1"/>
        <v>11.28</v>
      </c>
      <c r="K56" s="47">
        <f t="shared" si="2"/>
        <v>2256</v>
      </c>
      <c r="L56" s="46">
        <f t="shared" si="3"/>
        <v>2707.2</v>
      </c>
      <c r="U56" s="45">
        <v>9.4</v>
      </c>
    </row>
    <row r="57" spans="1:21">
      <c r="A57" s="78" t="s">
        <v>1779</v>
      </c>
      <c r="B57" s="75" t="s">
        <v>1790</v>
      </c>
      <c r="C57" s="219" t="s">
        <v>1804</v>
      </c>
      <c r="D57" s="218" t="s">
        <v>1803</v>
      </c>
      <c r="E57" s="72" t="s">
        <v>1420</v>
      </c>
      <c r="F57" s="181">
        <v>550</v>
      </c>
      <c r="G57" s="179" t="s">
        <v>1419</v>
      </c>
      <c r="H57" s="217" t="s">
        <v>4</v>
      </c>
      <c r="I57" s="49">
        <f t="shared" si="4"/>
        <v>3.9</v>
      </c>
      <c r="J57" s="48">
        <f t="shared" si="1"/>
        <v>4.68</v>
      </c>
      <c r="K57" s="47">
        <f t="shared" si="2"/>
        <v>2145</v>
      </c>
      <c r="L57" s="46">
        <f t="shared" si="3"/>
        <v>2574</v>
      </c>
      <c r="U57" s="45">
        <v>3.9000000000000004</v>
      </c>
    </row>
    <row r="58" spans="1:21">
      <c r="A58" s="78" t="s">
        <v>1779</v>
      </c>
      <c r="B58" s="77" t="s">
        <v>1790</v>
      </c>
      <c r="C58" s="219" t="s">
        <v>1802</v>
      </c>
      <c r="D58" s="218" t="s">
        <v>1801</v>
      </c>
      <c r="E58" s="72" t="s">
        <v>1420</v>
      </c>
      <c r="F58" s="181">
        <v>500</v>
      </c>
      <c r="G58" s="63" t="s">
        <v>1419</v>
      </c>
      <c r="H58" s="217" t="s">
        <v>4</v>
      </c>
      <c r="I58" s="49">
        <f t="shared" si="4"/>
        <v>4.4000000000000004</v>
      </c>
      <c r="J58" s="48">
        <f t="shared" si="1"/>
        <v>5.28</v>
      </c>
      <c r="K58" s="47">
        <f t="shared" si="2"/>
        <v>2200</v>
      </c>
      <c r="L58" s="46">
        <f t="shared" si="3"/>
        <v>2640</v>
      </c>
      <c r="U58" s="45">
        <v>4.4000000000000004</v>
      </c>
    </row>
    <row r="59" spans="1:21">
      <c r="A59" s="78" t="s">
        <v>1779</v>
      </c>
      <c r="B59" s="77" t="s">
        <v>1790</v>
      </c>
      <c r="C59" s="219" t="s">
        <v>1800</v>
      </c>
      <c r="D59" s="218" t="s">
        <v>1799</v>
      </c>
      <c r="E59" s="72" t="s">
        <v>1420</v>
      </c>
      <c r="F59" s="181">
        <v>450</v>
      </c>
      <c r="G59" s="63" t="s">
        <v>1419</v>
      </c>
      <c r="H59" s="217" t="s">
        <v>4</v>
      </c>
      <c r="I59" s="49">
        <f t="shared" si="4"/>
        <v>5</v>
      </c>
      <c r="J59" s="48">
        <f t="shared" si="1"/>
        <v>6</v>
      </c>
      <c r="K59" s="47">
        <f t="shared" si="2"/>
        <v>2250</v>
      </c>
      <c r="L59" s="46">
        <f t="shared" si="3"/>
        <v>2700</v>
      </c>
      <c r="U59" s="45">
        <v>5</v>
      </c>
    </row>
    <row r="60" spans="1:21">
      <c r="A60" s="78" t="s">
        <v>1779</v>
      </c>
      <c r="B60" s="77" t="s">
        <v>1790</v>
      </c>
      <c r="C60" s="219" t="s">
        <v>1798</v>
      </c>
      <c r="D60" s="218" t="s">
        <v>1797</v>
      </c>
      <c r="E60" s="72" t="s">
        <v>1420</v>
      </c>
      <c r="F60" s="181">
        <v>400</v>
      </c>
      <c r="G60" s="179" t="s">
        <v>1419</v>
      </c>
      <c r="H60" s="217" t="s">
        <v>4</v>
      </c>
      <c r="I60" s="49">
        <f t="shared" si="4"/>
        <v>5.6</v>
      </c>
      <c r="J60" s="48">
        <f t="shared" si="1"/>
        <v>6.72</v>
      </c>
      <c r="K60" s="47">
        <f t="shared" si="2"/>
        <v>2240</v>
      </c>
      <c r="L60" s="46">
        <f t="shared" si="3"/>
        <v>2688</v>
      </c>
      <c r="U60" s="45">
        <v>5.6000000000000005</v>
      </c>
    </row>
    <row r="61" spans="1:21">
      <c r="A61" s="78" t="s">
        <v>1779</v>
      </c>
      <c r="B61" s="77" t="s">
        <v>1790</v>
      </c>
      <c r="C61" s="219" t="s">
        <v>1796</v>
      </c>
      <c r="D61" s="218" t="s">
        <v>1795</v>
      </c>
      <c r="E61" s="72" t="s">
        <v>1420</v>
      </c>
      <c r="F61" s="181">
        <v>350</v>
      </c>
      <c r="G61" s="179" t="s">
        <v>1419</v>
      </c>
      <c r="H61" s="217" t="s">
        <v>4</v>
      </c>
      <c r="I61" s="49">
        <f t="shared" si="4"/>
        <v>6.6</v>
      </c>
      <c r="J61" s="48">
        <f t="shared" si="1"/>
        <v>7.92</v>
      </c>
      <c r="K61" s="47">
        <f t="shared" si="2"/>
        <v>2310</v>
      </c>
      <c r="L61" s="46">
        <f t="shared" si="3"/>
        <v>2772</v>
      </c>
      <c r="U61" s="45">
        <v>6.6000000000000005</v>
      </c>
    </row>
    <row r="62" spans="1:21">
      <c r="A62" s="78" t="s">
        <v>1779</v>
      </c>
      <c r="B62" s="77" t="s">
        <v>1790</v>
      </c>
      <c r="C62" s="219" t="s">
        <v>1794</v>
      </c>
      <c r="D62" s="218" t="s">
        <v>1793</v>
      </c>
      <c r="E62" s="72" t="s">
        <v>1420</v>
      </c>
      <c r="F62" s="181">
        <v>300</v>
      </c>
      <c r="G62" s="179" t="s">
        <v>1419</v>
      </c>
      <c r="H62" s="217" t="s">
        <v>4</v>
      </c>
      <c r="I62" s="49">
        <f t="shared" si="4"/>
        <v>7</v>
      </c>
      <c r="J62" s="48">
        <f t="shared" si="1"/>
        <v>8.4</v>
      </c>
      <c r="K62" s="47">
        <f t="shared" si="2"/>
        <v>2100</v>
      </c>
      <c r="L62" s="46">
        <f t="shared" si="3"/>
        <v>2520</v>
      </c>
      <c r="U62" s="45">
        <v>7</v>
      </c>
    </row>
    <row r="63" spans="1:21">
      <c r="A63" s="78" t="s">
        <v>1779</v>
      </c>
      <c r="B63" s="77" t="s">
        <v>1790</v>
      </c>
      <c r="C63" s="219" t="s">
        <v>1792</v>
      </c>
      <c r="D63" s="218" t="s">
        <v>1791</v>
      </c>
      <c r="E63" s="72" t="s">
        <v>1420</v>
      </c>
      <c r="F63" s="181">
        <v>250</v>
      </c>
      <c r="G63" s="63" t="s">
        <v>1419</v>
      </c>
      <c r="H63" s="217" t="s">
        <v>4</v>
      </c>
      <c r="I63" s="49">
        <f t="shared" si="4"/>
        <v>7.9</v>
      </c>
      <c r="J63" s="48">
        <f t="shared" si="1"/>
        <v>9.48</v>
      </c>
      <c r="K63" s="47">
        <f t="shared" si="2"/>
        <v>1975</v>
      </c>
      <c r="L63" s="46">
        <f t="shared" si="3"/>
        <v>2370</v>
      </c>
      <c r="U63" s="45">
        <v>7.9</v>
      </c>
    </row>
    <row r="64" spans="1:21">
      <c r="A64" s="78" t="s">
        <v>1779</v>
      </c>
      <c r="B64" s="77" t="s">
        <v>1790</v>
      </c>
      <c r="C64" s="219" t="s">
        <v>1789</v>
      </c>
      <c r="D64" s="218" t="s">
        <v>1788</v>
      </c>
      <c r="E64" s="72" t="s">
        <v>1420</v>
      </c>
      <c r="F64" s="181">
        <v>220</v>
      </c>
      <c r="G64" s="63" t="s">
        <v>1419</v>
      </c>
      <c r="H64" s="217" t="s">
        <v>4</v>
      </c>
      <c r="I64" s="49">
        <f t="shared" si="4"/>
        <v>9.4</v>
      </c>
      <c r="J64" s="48">
        <f t="shared" si="1"/>
        <v>11.28</v>
      </c>
      <c r="K64" s="47">
        <f t="shared" si="2"/>
        <v>2068</v>
      </c>
      <c r="L64" s="46">
        <f t="shared" si="3"/>
        <v>2481.6</v>
      </c>
      <c r="U64" s="45">
        <v>9.4</v>
      </c>
    </row>
    <row r="65" spans="1:21">
      <c r="A65" s="78" t="s">
        <v>1779</v>
      </c>
      <c r="B65" s="75" t="s">
        <v>1778</v>
      </c>
      <c r="C65" s="219" t="s">
        <v>1787</v>
      </c>
      <c r="D65" s="218" t="s">
        <v>2028</v>
      </c>
      <c r="E65" s="72" t="s">
        <v>1420</v>
      </c>
      <c r="F65" s="181">
        <v>250</v>
      </c>
      <c r="G65" s="63" t="s">
        <v>1419</v>
      </c>
      <c r="H65" s="217" t="s">
        <v>4</v>
      </c>
      <c r="I65" s="49">
        <f t="shared" si="4"/>
        <v>18.899999999999999</v>
      </c>
      <c r="J65" s="48">
        <f t="shared" si="1"/>
        <v>22.68</v>
      </c>
      <c r="K65" s="47">
        <f t="shared" si="2"/>
        <v>4725</v>
      </c>
      <c r="L65" s="46">
        <f t="shared" si="3"/>
        <v>5670</v>
      </c>
      <c r="U65" s="45">
        <v>18.900000000000002</v>
      </c>
    </row>
    <row r="66" spans="1:21">
      <c r="A66" s="78" t="s">
        <v>1779</v>
      </c>
      <c r="B66" s="77" t="s">
        <v>1778</v>
      </c>
      <c r="C66" s="219" t="s">
        <v>1786</v>
      </c>
      <c r="D66" s="218" t="s">
        <v>2027</v>
      </c>
      <c r="E66" s="72" t="s">
        <v>1420</v>
      </c>
      <c r="F66" s="181">
        <v>250</v>
      </c>
      <c r="G66" s="179" t="s">
        <v>1419</v>
      </c>
      <c r="H66" s="217" t="s">
        <v>4</v>
      </c>
      <c r="I66" s="49">
        <f t="shared" si="4"/>
        <v>21</v>
      </c>
      <c r="J66" s="48">
        <f t="shared" si="1"/>
        <v>25.2</v>
      </c>
      <c r="K66" s="47">
        <f t="shared" si="2"/>
        <v>5250</v>
      </c>
      <c r="L66" s="46">
        <f t="shared" si="3"/>
        <v>6300</v>
      </c>
      <c r="U66" s="45">
        <v>21</v>
      </c>
    </row>
    <row r="67" spans="1:21">
      <c r="A67" s="78" t="s">
        <v>1779</v>
      </c>
      <c r="B67" s="77" t="s">
        <v>1778</v>
      </c>
      <c r="C67" s="219" t="s">
        <v>1785</v>
      </c>
      <c r="D67" s="218" t="s">
        <v>1784</v>
      </c>
      <c r="E67" s="72" t="s">
        <v>1420</v>
      </c>
      <c r="F67" s="181">
        <v>250</v>
      </c>
      <c r="G67" s="179" t="s">
        <v>1419</v>
      </c>
      <c r="H67" s="217" t="s">
        <v>4</v>
      </c>
      <c r="I67" s="49">
        <f t="shared" si="4"/>
        <v>23.7</v>
      </c>
      <c r="J67" s="48">
        <f t="shared" si="1"/>
        <v>28.44</v>
      </c>
      <c r="K67" s="47">
        <f t="shared" si="2"/>
        <v>5925</v>
      </c>
      <c r="L67" s="46">
        <f t="shared" si="3"/>
        <v>7110</v>
      </c>
      <c r="U67" s="45">
        <v>23.700000000000003</v>
      </c>
    </row>
    <row r="68" spans="1:21">
      <c r="A68" s="78" t="s">
        <v>1779</v>
      </c>
      <c r="B68" s="77" t="s">
        <v>1778</v>
      </c>
      <c r="C68" s="219" t="s">
        <v>1783</v>
      </c>
      <c r="D68" s="218" t="s">
        <v>2029</v>
      </c>
      <c r="E68" s="72" t="s">
        <v>1420</v>
      </c>
      <c r="F68" s="181">
        <v>250</v>
      </c>
      <c r="G68" s="179" t="s">
        <v>1419</v>
      </c>
      <c r="H68" s="217" t="s">
        <v>4</v>
      </c>
      <c r="I68" s="49">
        <f t="shared" si="4"/>
        <v>25.7</v>
      </c>
      <c r="J68" s="48">
        <f t="shared" si="1"/>
        <v>30.84</v>
      </c>
      <c r="K68" s="47">
        <f t="shared" si="2"/>
        <v>6425</v>
      </c>
      <c r="L68" s="46">
        <f t="shared" si="3"/>
        <v>7710</v>
      </c>
      <c r="U68" s="45">
        <v>25.700000000000003</v>
      </c>
    </row>
    <row r="69" spans="1:21">
      <c r="A69" s="78" t="s">
        <v>1779</v>
      </c>
      <c r="B69" s="77" t="s">
        <v>1778</v>
      </c>
      <c r="C69" s="219" t="s">
        <v>1782</v>
      </c>
      <c r="D69" s="218" t="s">
        <v>2030</v>
      </c>
      <c r="E69" s="72" t="s">
        <v>1420</v>
      </c>
      <c r="F69" s="181">
        <v>250</v>
      </c>
      <c r="G69" s="63" t="s">
        <v>1419</v>
      </c>
      <c r="H69" s="217" t="s">
        <v>4</v>
      </c>
      <c r="I69" s="49">
        <f t="shared" si="4"/>
        <v>27.8</v>
      </c>
      <c r="J69" s="48">
        <f t="shared" si="1"/>
        <v>33.36</v>
      </c>
      <c r="K69" s="47">
        <f t="shared" si="2"/>
        <v>6950</v>
      </c>
      <c r="L69" s="46">
        <f t="shared" si="3"/>
        <v>8340</v>
      </c>
      <c r="U69" s="45">
        <v>27.8</v>
      </c>
    </row>
    <row r="70" spans="1:21">
      <c r="A70" s="78" t="s">
        <v>1779</v>
      </c>
      <c r="B70" s="77" t="s">
        <v>1778</v>
      </c>
      <c r="C70" s="219" t="s">
        <v>1781</v>
      </c>
      <c r="D70" s="218" t="s">
        <v>1780</v>
      </c>
      <c r="E70" s="72" t="s">
        <v>1420</v>
      </c>
      <c r="F70" s="181">
        <v>160</v>
      </c>
      <c r="G70" s="63" t="s">
        <v>1419</v>
      </c>
      <c r="H70" s="217" t="s">
        <v>4</v>
      </c>
      <c r="I70" s="49">
        <f t="shared" si="4"/>
        <v>16.8</v>
      </c>
      <c r="J70" s="48">
        <f t="shared" si="1"/>
        <v>20.16</v>
      </c>
      <c r="K70" s="47">
        <f t="shared" si="2"/>
        <v>2688</v>
      </c>
      <c r="L70" s="46">
        <f t="shared" si="3"/>
        <v>3225.6</v>
      </c>
      <c r="U70" s="45">
        <v>16.8</v>
      </c>
    </row>
    <row r="71" spans="1:21" ht="15.75" thickBot="1">
      <c r="A71" s="44" t="s">
        <v>1779</v>
      </c>
      <c r="B71" s="43" t="s">
        <v>1778</v>
      </c>
      <c r="C71" s="216" t="s">
        <v>1777</v>
      </c>
      <c r="D71" s="215" t="s">
        <v>1776</v>
      </c>
      <c r="E71" s="37" t="s">
        <v>1420</v>
      </c>
      <c r="F71" s="214">
        <v>250</v>
      </c>
      <c r="G71" s="213" t="s">
        <v>1419</v>
      </c>
      <c r="H71" s="212" t="s">
        <v>4</v>
      </c>
      <c r="I71" s="14">
        <f t="shared" si="4"/>
        <v>6.3</v>
      </c>
      <c r="J71" s="13">
        <f t="shared" si="1"/>
        <v>7.56</v>
      </c>
      <c r="K71" s="12">
        <f t="shared" si="2"/>
        <v>1575</v>
      </c>
      <c r="L71" s="11">
        <f t="shared" si="3"/>
        <v>1890</v>
      </c>
      <c r="U71" s="10">
        <v>6.3000000000000007</v>
      </c>
    </row>
    <row r="72" spans="1:21">
      <c r="A72" s="112" t="s">
        <v>1607</v>
      </c>
      <c r="B72" s="110" t="s">
        <v>1773</v>
      </c>
      <c r="C72" s="224" t="s">
        <v>1775</v>
      </c>
      <c r="D72" s="223" t="s">
        <v>1774</v>
      </c>
      <c r="E72" s="107" t="s">
        <v>1736</v>
      </c>
      <c r="F72" s="222">
        <v>25</v>
      </c>
      <c r="G72" s="225" t="s">
        <v>99</v>
      </c>
      <c r="H72" s="221">
        <v>6</v>
      </c>
      <c r="I72" s="84">
        <f t="shared" ref="I72:I100" si="5">ROUND(U72*(1-$L$12),2)</f>
        <v>17.5</v>
      </c>
      <c r="J72" s="83">
        <f t="shared" si="1"/>
        <v>21</v>
      </c>
      <c r="K72" s="82">
        <f t="shared" si="2"/>
        <v>437.5</v>
      </c>
      <c r="L72" s="81">
        <f t="shared" si="3"/>
        <v>525</v>
      </c>
      <c r="U72" s="80">
        <v>17.5</v>
      </c>
    </row>
    <row r="73" spans="1:21">
      <c r="A73" s="78" t="s">
        <v>1607</v>
      </c>
      <c r="B73" s="77" t="s">
        <v>1773</v>
      </c>
      <c r="C73" s="219" t="s">
        <v>1772</v>
      </c>
      <c r="D73" s="218" t="s">
        <v>1771</v>
      </c>
      <c r="E73" s="72" t="s">
        <v>1736</v>
      </c>
      <c r="F73" s="181">
        <v>25</v>
      </c>
      <c r="G73" s="63" t="s">
        <v>99</v>
      </c>
      <c r="H73" s="217">
        <v>6</v>
      </c>
      <c r="I73" s="49">
        <f t="shared" si="5"/>
        <v>15.5</v>
      </c>
      <c r="J73" s="48">
        <f t="shared" si="1"/>
        <v>18.600000000000001</v>
      </c>
      <c r="K73" s="47">
        <f t="shared" si="2"/>
        <v>387.5</v>
      </c>
      <c r="L73" s="46">
        <f t="shared" si="3"/>
        <v>465</v>
      </c>
      <c r="U73" s="45">
        <v>15.5</v>
      </c>
    </row>
    <row r="74" spans="1:21">
      <c r="A74" s="78" t="s">
        <v>1607</v>
      </c>
      <c r="B74" s="75" t="s">
        <v>1768</v>
      </c>
      <c r="C74" s="219" t="s">
        <v>1770</v>
      </c>
      <c r="D74" s="218" t="s">
        <v>1769</v>
      </c>
      <c r="E74" s="72" t="s">
        <v>1736</v>
      </c>
      <c r="F74" s="181">
        <v>25</v>
      </c>
      <c r="G74" s="63" t="s">
        <v>99</v>
      </c>
      <c r="H74" s="217">
        <v>5</v>
      </c>
      <c r="I74" s="49">
        <f t="shared" si="5"/>
        <v>19</v>
      </c>
      <c r="J74" s="48">
        <f t="shared" si="1"/>
        <v>22.8</v>
      </c>
      <c r="K74" s="47">
        <f t="shared" si="2"/>
        <v>475</v>
      </c>
      <c r="L74" s="46">
        <f t="shared" si="3"/>
        <v>570</v>
      </c>
      <c r="U74" s="45">
        <v>19</v>
      </c>
    </row>
    <row r="75" spans="1:21">
      <c r="A75" s="78" t="s">
        <v>1607</v>
      </c>
      <c r="B75" s="77" t="s">
        <v>1768</v>
      </c>
      <c r="C75" s="219" t="s">
        <v>1767</v>
      </c>
      <c r="D75" s="218" t="s">
        <v>1766</v>
      </c>
      <c r="E75" s="72" t="s">
        <v>1736</v>
      </c>
      <c r="F75" s="181">
        <v>25</v>
      </c>
      <c r="G75" s="63" t="s">
        <v>99</v>
      </c>
      <c r="H75" s="217">
        <v>5</v>
      </c>
      <c r="I75" s="49">
        <f t="shared" si="5"/>
        <v>17</v>
      </c>
      <c r="J75" s="48">
        <f t="shared" si="1"/>
        <v>20.399999999999999</v>
      </c>
      <c r="K75" s="47">
        <f t="shared" si="2"/>
        <v>425</v>
      </c>
      <c r="L75" s="46">
        <f t="shared" si="3"/>
        <v>510</v>
      </c>
      <c r="U75" s="45">
        <v>17</v>
      </c>
    </row>
    <row r="76" spans="1:21">
      <c r="A76" s="78" t="s">
        <v>1607</v>
      </c>
      <c r="B76" s="75" t="s">
        <v>1760</v>
      </c>
      <c r="C76" s="219" t="s">
        <v>1765</v>
      </c>
      <c r="D76" s="218" t="s">
        <v>1764</v>
      </c>
      <c r="E76" s="72" t="s">
        <v>1687</v>
      </c>
      <c r="F76" s="181">
        <v>10</v>
      </c>
      <c r="G76" s="63" t="s">
        <v>1721</v>
      </c>
      <c r="H76" s="217">
        <v>0.15</v>
      </c>
      <c r="I76" s="49">
        <f t="shared" si="5"/>
        <v>135.5</v>
      </c>
      <c r="J76" s="48">
        <f t="shared" si="1"/>
        <v>162.6</v>
      </c>
      <c r="K76" s="47">
        <f t="shared" si="2"/>
        <v>1355</v>
      </c>
      <c r="L76" s="46">
        <f t="shared" si="3"/>
        <v>1626</v>
      </c>
      <c r="U76" s="45">
        <v>135.5</v>
      </c>
    </row>
    <row r="77" spans="1:21">
      <c r="A77" s="78" t="s">
        <v>1607</v>
      </c>
      <c r="B77" s="77" t="s">
        <v>1760</v>
      </c>
      <c r="C77" s="219" t="s">
        <v>1763</v>
      </c>
      <c r="D77" s="218" t="s">
        <v>2156</v>
      </c>
      <c r="E77" s="72" t="s">
        <v>1687</v>
      </c>
      <c r="F77" s="181">
        <v>10</v>
      </c>
      <c r="G77" s="63" t="s">
        <v>1721</v>
      </c>
      <c r="H77" s="217">
        <v>0.2</v>
      </c>
      <c r="I77" s="49">
        <f t="shared" si="5"/>
        <v>63.5</v>
      </c>
      <c r="J77" s="48">
        <f t="shared" si="1"/>
        <v>76.2</v>
      </c>
      <c r="K77" s="47">
        <f t="shared" si="2"/>
        <v>635</v>
      </c>
      <c r="L77" s="46">
        <f t="shared" si="3"/>
        <v>762</v>
      </c>
      <c r="U77" s="45">
        <v>63.5</v>
      </c>
    </row>
    <row r="78" spans="1:21">
      <c r="A78" s="78" t="s">
        <v>1607</v>
      </c>
      <c r="B78" s="77" t="s">
        <v>1760</v>
      </c>
      <c r="C78" s="219" t="s">
        <v>1762</v>
      </c>
      <c r="D78" s="218" t="s">
        <v>1761</v>
      </c>
      <c r="E78" s="72" t="s">
        <v>1999</v>
      </c>
      <c r="F78" s="181">
        <v>18</v>
      </c>
      <c r="G78" s="63" t="s">
        <v>1721</v>
      </c>
      <c r="H78" s="217">
        <v>0.25</v>
      </c>
      <c r="I78" s="49">
        <f t="shared" si="5"/>
        <v>193.5</v>
      </c>
      <c r="J78" s="48">
        <f t="shared" si="1"/>
        <v>232.2</v>
      </c>
      <c r="K78" s="47">
        <f t="shared" si="2"/>
        <v>3483</v>
      </c>
      <c r="L78" s="46">
        <f t="shared" si="3"/>
        <v>4179.6000000000004</v>
      </c>
      <c r="U78" s="45">
        <v>193.5</v>
      </c>
    </row>
    <row r="79" spans="1:21">
      <c r="A79" s="78" t="s">
        <v>1607</v>
      </c>
      <c r="B79" s="77" t="s">
        <v>1760</v>
      </c>
      <c r="C79" s="219" t="s">
        <v>1759</v>
      </c>
      <c r="D79" s="218" t="s">
        <v>2155</v>
      </c>
      <c r="E79" s="72" t="s">
        <v>1999</v>
      </c>
      <c r="F79" s="181">
        <v>20</v>
      </c>
      <c r="G79" s="179" t="s">
        <v>1721</v>
      </c>
      <c r="H79" s="217">
        <v>0.25</v>
      </c>
      <c r="I79" s="49">
        <f t="shared" si="5"/>
        <v>119.5</v>
      </c>
      <c r="J79" s="48">
        <f t="shared" si="1"/>
        <v>143.4</v>
      </c>
      <c r="K79" s="47">
        <f t="shared" si="2"/>
        <v>2390</v>
      </c>
      <c r="L79" s="46">
        <f t="shared" si="3"/>
        <v>2868</v>
      </c>
      <c r="U79" s="45">
        <v>119.5</v>
      </c>
    </row>
    <row r="80" spans="1:21">
      <c r="A80" s="78" t="s">
        <v>1607</v>
      </c>
      <c r="B80" s="75" t="s">
        <v>1755</v>
      </c>
      <c r="C80" s="219" t="s">
        <v>1758</v>
      </c>
      <c r="D80" s="218" t="s">
        <v>1757</v>
      </c>
      <c r="E80" s="72" t="s">
        <v>1432</v>
      </c>
      <c r="F80" s="181">
        <v>55</v>
      </c>
      <c r="G80" s="179" t="s">
        <v>101</v>
      </c>
      <c r="H80" s="217">
        <v>1.1499999999999999</v>
      </c>
      <c r="I80" s="49">
        <f t="shared" si="5"/>
        <v>58</v>
      </c>
      <c r="J80" s="48">
        <f t="shared" ref="J80:J148" si="6">ROUND(I80*1.2,2)</f>
        <v>69.599999999999994</v>
      </c>
      <c r="K80" s="47">
        <f t="shared" ref="K80:K148" si="7">ROUND(I80*F80,2)</f>
        <v>3190</v>
      </c>
      <c r="L80" s="46">
        <f t="shared" ref="L80:L148" si="8">ROUND(K80*1.2,2)</f>
        <v>3828</v>
      </c>
      <c r="U80" s="45">
        <v>58</v>
      </c>
    </row>
    <row r="81" spans="1:21">
      <c r="A81" s="78" t="s">
        <v>1607</v>
      </c>
      <c r="B81" s="77" t="s">
        <v>1755</v>
      </c>
      <c r="C81" s="219" t="s">
        <v>1756</v>
      </c>
      <c r="D81" s="218" t="s">
        <v>2154</v>
      </c>
      <c r="E81" s="72" t="s">
        <v>1432</v>
      </c>
      <c r="F81" s="181">
        <v>50</v>
      </c>
      <c r="G81" s="63" t="s">
        <v>101</v>
      </c>
      <c r="H81" s="217">
        <v>1.1499999999999999</v>
      </c>
      <c r="I81" s="49">
        <f t="shared" si="5"/>
        <v>84</v>
      </c>
      <c r="J81" s="48">
        <f t="shared" si="6"/>
        <v>100.8</v>
      </c>
      <c r="K81" s="47">
        <f t="shared" si="7"/>
        <v>4200</v>
      </c>
      <c r="L81" s="46">
        <f t="shared" si="8"/>
        <v>5040</v>
      </c>
      <c r="U81" s="45">
        <v>84</v>
      </c>
    </row>
    <row r="82" spans="1:21">
      <c r="A82" s="78" t="s">
        <v>1607</v>
      </c>
      <c r="B82" s="77" t="s">
        <v>1755</v>
      </c>
      <c r="C82" s="481" t="s">
        <v>2004</v>
      </c>
      <c r="D82" s="218" t="s">
        <v>1754</v>
      </c>
      <c r="E82" s="72" t="s">
        <v>1432</v>
      </c>
      <c r="F82" s="181">
        <v>50</v>
      </c>
      <c r="G82" s="63" t="s">
        <v>101</v>
      </c>
      <c r="H82" s="217">
        <v>1.1499999999999999</v>
      </c>
      <c r="I82" s="49">
        <f t="shared" si="5"/>
        <v>100</v>
      </c>
      <c r="J82" s="48">
        <f t="shared" si="6"/>
        <v>120</v>
      </c>
      <c r="K82" s="47">
        <f t="shared" si="7"/>
        <v>5000</v>
      </c>
      <c r="L82" s="46">
        <f t="shared" si="8"/>
        <v>6000</v>
      </c>
      <c r="U82" s="45">
        <v>100</v>
      </c>
    </row>
    <row r="83" spans="1:21">
      <c r="A83" s="78" t="s">
        <v>1607</v>
      </c>
      <c r="B83" s="75" t="s">
        <v>1739</v>
      </c>
      <c r="C83" s="219" t="s">
        <v>1753</v>
      </c>
      <c r="D83" s="218" t="s">
        <v>1752</v>
      </c>
      <c r="E83" s="72" t="s">
        <v>1736</v>
      </c>
      <c r="F83" s="181">
        <v>25</v>
      </c>
      <c r="G83" s="179" t="s">
        <v>99</v>
      </c>
      <c r="H83" s="217">
        <v>2.8</v>
      </c>
      <c r="I83" s="49">
        <f t="shared" si="5"/>
        <v>23</v>
      </c>
      <c r="J83" s="48">
        <f t="shared" si="6"/>
        <v>27.6</v>
      </c>
      <c r="K83" s="47">
        <f t="shared" si="7"/>
        <v>575</v>
      </c>
      <c r="L83" s="46">
        <f t="shared" si="8"/>
        <v>690</v>
      </c>
      <c r="U83" s="45">
        <v>23</v>
      </c>
    </row>
    <row r="84" spans="1:21">
      <c r="A84" s="78" t="s">
        <v>1607</v>
      </c>
      <c r="B84" s="77" t="s">
        <v>1739</v>
      </c>
      <c r="C84" s="219" t="s">
        <v>1751</v>
      </c>
      <c r="D84" s="218" t="s">
        <v>1750</v>
      </c>
      <c r="E84" s="72" t="s">
        <v>1736</v>
      </c>
      <c r="F84" s="181">
        <v>25</v>
      </c>
      <c r="G84" s="179" t="s">
        <v>99</v>
      </c>
      <c r="H84" s="217">
        <v>4.0999999999999996</v>
      </c>
      <c r="I84" s="49">
        <f t="shared" si="5"/>
        <v>23</v>
      </c>
      <c r="J84" s="48">
        <f t="shared" si="6"/>
        <v>27.6</v>
      </c>
      <c r="K84" s="47">
        <f t="shared" si="7"/>
        <v>575</v>
      </c>
      <c r="L84" s="46">
        <f t="shared" si="8"/>
        <v>690</v>
      </c>
      <c r="U84" s="45">
        <v>23</v>
      </c>
    </row>
    <row r="85" spans="1:21">
      <c r="A85" s="78" t="s">
        <v>1607</v>
      </c>
      <c r="B85" s="77" t="s">
        <v>1739</v>
      </c>
      <c r="C85" s="219" t="s">
        <v>1749</v>
      </c>
      <c r="D85" s="218" t="s">
        <v>1748</v>
      </c>
      <c r="E85" s="72" t="s">
        <v>1736</v>
      </c>
      <c r="F85" s="181">
        <v>25</v>
      </c>
      <c r="G85" s="63" t="s">
        <v>99</v>
      </c>
      <c r="H85" s="217">
        <v>2.5</v>
      </c>
      <c r="I85" s="49">
        <f t="shared" si="5"/>
        <v>25</v>
      </c>
      <c r="J85" s="48">
        <f t="shared" si="6"/>
        <v>30</v>
      </c>
      <c r="K85" s="47">
        <f t="shared" si="7"/>
        <v>625</v>
      </c>
      <c r="L85" s="46">
        <f t="shared" si="8"/>
        <v>750</v>
      </c>
      <c r="U85" s="45">
        <v>25</v>
      </c>
    </row>
    <row r="86" spans="1:21">
      <c r="A86" s="78" t="s">
        <v>1607</v>
      </c>
      <c r="B86" s="77" t="s">
        <v>1739</v>
      </c>
      <c r="C86" s="219" t="s">
        <v>1747</v>
      </c>
      <c r="D86" s="218" t="s">
        <v>1746</v>
      </c>
      <c r="E86" s="72" t="s">
        <v>1736</v>
      </c>
      <c r="F86" s="181">
        <v>25</v>
      </c>
      <c r="G86" s="63" t="s">
        <v>99</v>
      </c>
      <c r="H86" s="217">
        <v>2.9</v>
      </c>
      <c r="I86" s="49">
        <f t="shared" si="5"/>
        <v>25</v>
      </c>
      <c r="J86" s="48">
        <f t="shared" si="6"/>
        <v>30</v>
      </c>
      <c r="K86" s="47">
        <f t="shared" si="7"/>
        <v>625</v>
      </c>
      <c r="L86" s="46">
        <f t="shared" si="8"/>
        <v>750</v>
      </c>
      <c r="U86" s="45">
        <v>25</v>
      </c>
    </row>
    <row r="87" spans="1:21">
      <c r="A87" s="78" t="s">
        <v>1607</v>
      </c>
      <c r="B87" s="77" t="s">
        <v>1739</v>
      </c>
      <c r="C87" s="219" t="s">
        <v>1745</v>
      </c>
      <c r="D87" s="218" t="s">
        <v>1744</v>
      </c>
      <c r="E87" s="72" t="s">
        <v>1736</v>
      </c>
      <c r="F87" s="181">
        <v>25</v>
      </c>
      <c r="G87" s="179" t="s">
        <v>99</v>
      </c>
      <c r="H87" s="217">
        <v>2.8</v>
      </c>
      <c r="I87" s="49">
        <f t="shared" si="5"/>
        <v>20</v>
      </c>
      <c r="J87" s="48">
        <f t="shared" si="6"/>
        <v>24</v>
      </c>
      <c r="K87" s="47">
        <f t="shared" si="7"/>
        <v>500</v>
      </c>
      <c r="L87" s="46">
        <f t="shared" si="8"/>
        <v>600</v>
      </c>
      <c r="U87" s="45">
        <v>20</v>
      </c>
    </row>
    <row r="88" spans="1:21">
      <c r="A88" s="78" t="s">
        <v>1607</v>
      </c>
      <c r="B88" s="77" t="s">
        <v>1739</v>
      </c>
      <c r="C88" s="219" t="s">
        <v>1743</v>
      </c>
      <c r="D88" s="218" t="s">
        <v>1742</v>
      </c>
      <c r="E88" s="72" t="s">
        <v>1736</v>
      </c>
      <c r="F88" s="181">
        <v>25</v>
      </c>
      <c r="G88" s="179" t="s">
        <v>99</v>
      </c>
      <c r="H88" s="217">
        <v>4.0999999999999996</v>
      </c>
      <c r="I88" s="49">
        <f t="shared" si="5"/>
        <v>20</v>
      </c>
      <c r="J88" s="48">
        <f t="shared" si="6"/>
        <v>24</v>
      </c>
      <c r="K88" s="47">
        <f t="shared" si="7"/>
        <v>500</v>
      </c>
      <c r="L88" s="46">
        <f t="shared" si="8"/>
        <v>600</v>
      </c>
      <c r="U88" s="45">
        <v>20</v>
      </c>
    </row>
    <row r="89" spans="1:21">
      <c r="A89" s="78" t="s">
        <v>1607</v>
      </c>
      <c r="B89" s="77" t="s">
        <v>1739</v>
      </c>
      <c r="C89" s="219" t="s">
        <v>1741</v>
      </c>
      <c r="D89" s="218" t="s">
        <v>1740</v>
      </c>
      <c r="E89" s="72" t="s">
        <v>1736</v>
      </c>
      <c r="F89" s="181">
        <v>25</v>
      </c>
      <c r="G89" s="63" t="s">
        <v>99</v>
      </c>
      <c r="H89" s="217">
        <v>2.5</v>
      </c>
      <c r="I89" s="49">
        <f t="shared" si="5"/>
        <v>22</v>
      </c>
      <c r="J89" s="48">
        <f t="shared" si="6"/>
        <v>26.4</v>
      </c>
      <c r="K89" s="47">
        <f t="shared" si="7"/>
        <v>550</v>
      </c>
      <c r="L89" s="46">
        <f t="shared" si="8"/>
        <v>660</v>
      </c>
      <c r="U89" s="45">
        <v>22</v>
      </c>
    </row>
    <row r="90" spans="1:21">
      <c r="A90" s="78" t="s">
        <v>1607</v>
      </c>
      <c r="B90" s="77" t="s">
        <v>1739</v>
      </c>
      <c r="C90" s="219" t="s">
        <v>1738</v>
      </c>
      <c r="D90" s="218" t="s">
        <v>1737</v>
      </c>
      <c r="E90" s="72" t="s">
        <v>1736</v>
      </c>
      <c r="F90" s="181">
        <v>25</v>
      </c>
      <c r="G90" s="63" t="s">
        <v>99</v>
      </c>
      <c r="H90" s="217">
        <v>2.9</v>
      </c>
      <c r="I90" s="49">
        <f t="shared" si="5"/>
        <v>22</v>
      </c>
      <c r="J90" s="48">
        <f t="shared" si="6"/>
        <v>26.4</v>
      </c>
      <c r="K90" s="47">
        <f t="shared" si="7"/>
        <v>550</v>
      </c>
      <c r="L90" s="46">
        <f t="shared" si="8"/>
        <v>660</v>
      </c>
      <c r="U90" s="45">
        <v>22</v>
      </c>
    </row>
    <row r="91" spans="1:21">
      <c r="A91" s="78" t="s">
        <v>1607</v>
      </c>
      <c r="B91" s="75" t="s">
        <v>1725</v>
      </c>
      <c r="C91" s="219" t="s">
        <v>1735</v>
      </c>
      <c r="D91" s="218" t="s">
        <v>1734</v>
      </c>
      <c r="E91" s="72" t="s">
        <v>1722</v>
      </c>
      <c r="F91" s="181">
        <v>9</v>
      </c>
      <c r="G91" s="63" t="s">
        <v>1721</v>
      </c>
      <c r="H91" s="217">
        <v>0.4</v>
      </c>
      <c r="I91" s="49">
        <f t="shared" si="5"/>
        <v>246</v>
      </c>
      <c r="J91" s="48">
        <f t="shared" si="6"/>
        <v>295.2</v>
      </c>
      <c r="K91" s="47">
        <f t="shared" si="7"/>
        <v>2214</v>
      </c>
      <c r="L91" s="46">
        <f t="shared" si="8"/>
        <v>2656.8</v>
      </c>
      <c r="U91" s="45">
        <v>246</v>
      </c>
    </row>
    <row r="92" spans="1:21">
      <c r="A92" s="78" t="s">
        <v>1607</v>
      </c>
      <c r="B92" s="77" t="s">
        <v>1725</v>
      </c>
      <c r="C92" s="219" t="s">
        <v>1733</v>
      </c>
      <c r="D92" s="218" t="s">
        <v>1732</v>
      </c>
      <c r="E92" s="72" t="s">
        <v>1722</v>
      </c>
      <c r="F92" s="181">
        <v>8.1</v>
      </c>
      <c r="G92" s="63" t="s">
        <v>1721</v>
      </c>
      <c r="H92" s="217">
        <v>0.4</v>
      </c>
      <c r="I92" s="49">
        <f t="shared" si="5"/>
        <v>246</v>
      </c>
      <c r="J92" s="48">
        <f t="shared" si="6"/>
        <v>295.2</v>
      </c>
      <c r="K92" s="47">
        <f t="shared" si="7"/>
        <v>1992.6</v>
      </c>
      <c r="L92" s="46">
        <f t="shared" si="8"/>
        <v>2391.12</v>
      </c>
      <c r="U92" s="45">
        <v>246</v>
      </c>
    </row>
    <row r="93" spans="1:21">
      <c r="A93" s="78" t="s">
        <v>1607</v>
      </c>
      <c r="B93" s="77" t="s">
        <v>1725</v>
      </c>
      <c r="C93" s="219" t="s">
        <v>1731</v>
      </c>
      <c r="D93" s="218" t="s">
        <v>1730</v>
      </c>
      <c r="E93" s="72" t="s">
        <v>1722</v>
      </c>
      <c r="F93" s="181">
        <v>9</v>
      </c>
      <c r="G93" s="63" t="s">
        <v>1721</v>
      </c>
      <c r="H93" s="217">
        <v>0.4</v>
      </c>
      <c r="I93" s="49">
        <f t="shared" si="5"/>
        <v>290</v>
      </c>
      <c r="J93" s="48">
        <f t="shared" si="6"/>
        <v>348</v>
      </c>
      <c r="K93" s="47">
        <f t="shared" si="7"/>
        <v>2610</v>
      </c>
      <c r="L93" s="46">
        <f t="shared" si="8"/>
        <v>3132</v>
      </c>
      <c r="U93" s="45">
        <v>290</v>
      </c>
    </row>
    <row r="94" spans="1:21">
      <c r="A94" s="78" t="s">
        <v>1607</v>
      </c>
      <c r="B94" s="77" t="s">
        <v>1725</v>
      </c>
      <c r="C94" s="219" t="s">
        <v>1729</v>
      </c>
      <c r="D94" s="218" t="s">
        <v>1728</v>
      </c>
      <c r="E94" s="72" t="s">
        <v>1722</v>
      </c>
      <c r="F94" s="181">
        <v>9</v>
      </c>
      <c r="G94" s="63" t="s">
        <v>1721</v>
      </c>
      <c r="H94" s="217">
        <v>0.4</v>
      </c>
      <c r="I94" s="49">
        <f t="shared" si="5"/>
        <v>340</v>
      </c>
      <c r="J94" s="48">
        <f t="shared" si="6"/>
        <v>408</v>
      </c>
      <c r="K94" s="47">
        <f t="shared" si="7"/>
        <v>3060</v>
      </c>
      <c r="L94" s="46">
        <f t="shared" si="8"/>
        <v>3672</v>
      </c>
      <c r="U94" s="45">
        <v>340</v>
      </c>
    </row>
    <row r="95" spans="1:21">
      <c r="A95" s="78" t="s">
        <v>1607</v>
      </c>
      <c r="B95" s="77" t="s">
        <v>1725</v>
      </c>
      <c r="C95" s="219" t="s">
        <v>1727</v>
      </c>
      <c r="D95" s="218" t="s">
        <v>1726</v>
      </c>
      <c r="E95" s="72" t="s">
        <v>1722</v>
      </c>
      <c r="F95" s="181">
        <v>9</v>
      </c>
      <c r="G95" s="63" t="s">
        <v>1721</v>
      </c>
      <c r="H95" s="217">
        <v>0.4</v>
      </c>
      <c r="I95" s="49">
        <f t="shared" si="5"/>
        <v>646</v>
      </c>
      <c r="J95" s="48">
        <f t="shared" si="6"/>
        <v>775.2</v>
      </c>
      <c r="K95" s="47">
        <f t="shared" si="7"/>
        <v>5814</v>
      </c>
      <c r="L95" s="46">
        <f t="shared" si="8"/>
        <v>6976.8</v>
      </c>
      <c r="U95" s="45">
        <v>646</v>
      </c>
    </row>
    <row r="96" spans="1:21">
      <c r="A96" s="78" t="s">
        <v>1607</v>
      </c>
      <c r="B96" s="77" t="s">
        <v>1725</v>
      </c>
      <c r="C96" s="219" t="s">
        <v>1724</v>
      </c>
      <c r="D96" s="218" t="s">
        <v>1723</v>
      </c>
      <c r="E96" s="72" t="s">
        <v>1722</v>
      </c>
      <c r="F96" s="181">
        <v>9</v>
      </c>
      <c r="G96" s="63" t="s">
        <v>1721</v>
      </c>
      <c r="H96" s="217">
        <v>0.4</v>
      </c>
      <c r="I96" s="49">
        <f t="shared" si="5"/>
        <v>1168</v>
      </c>
      <c r="J96" s="48">
        <f t="shared" si="6"/>
        <v>1401.6</v>
      </c>
      <c r="K96" s="47">
        <f t="shared" si="7"/>
        <v>10512</v>
      </c>
      <c r="L96" s="46">
        <f t="shared" si="8"/>
        <v>12614.4</v>
      </c>
      <c r="U96" s="45">
        <v>1168</v>
      </c>
    </row>
    <row r="97" spans="1:21">
      <c r="A97" s="78" t="s">
        <v>1607</v>
      </c>
      <c r="B97" s="75" t="s">
        <v>1690</v>
      </c>
      <c r="C97" s="219" t="s">
        <v>1720</v>
      </c>
      <c r="D97" s="218" t="s">
        <v>1719</v>
      </c>
      <c r="E97" s="72" t="s">
        <v>1687</v>
      </c>
      <c r="F97" s="181">
        <v>20</v>
      </c>
      <c r="G97" s="63" t="s">
        <v>99</v>
      </c>
      <c r="H97" s="217">
        <v>2.8</v>
      </c>
      <c r="I97" s="49">
        <f t="shared" si="5"/>
        <v>128</v>
      </c>
      <c r="J97" s="48">
        <f t="shared" si="6"/>
        <v>153.6</v>
      </c>
      <c r="K97" s="47">
        <f t="shared" si="7"/>
        <v>2560</v>
      </c>
      <c r="L97" s="46">
        <f t="shared" si="8"/>
        <v>3072</v>
      </c>
      <c r="U97" s="45">
        <v>128</v>
      </c>
    </row>
    <row r="98" spans="1:21">
      <c r="A98" s="78" t="s">
        <v>1607</v>
      </c>
      <c r="B98" s="77" t="s">
        <v>1690</v>
      </c>
      <c r="C98" s="219" t="s">
        <v>1718</v>
      </c>
      <c r="D98" s="218" t="s">
        <v>1717</v>
      </c>
      <c r="E98" s="72" t="s">
        <v>1687</v>
      </c>
      <c r="F98" s="181">
        <v>20</v>
      </c>
      <c r="G98" s="63" t="s">
        <v>99</v>
      </c>
      <c r="H98" s="217">
        <v>2.8</v>
      </c>
      <c r="I98" s="49">
        <f t="shared" si="5"/>
        <v>128</v>
      </c>
      <c r="J98" s="48">
        <f t="shared" si="6"/>
        <v>153.6</v>
      </c>
      <c r="K98" s="47">
        <f t="shared" si="7"/>
        <v>2560</v>
      </c>
      <c r="L98" s="46">
        <f t="shared" si="8"/>
        <v>3072</v>
      </c>
      <c r="U98" s="45">
        <v>128</v>
      </c>
    </row>
    <row r="99" spans="1:21">
      <c r="A99" s="78" t="s">
        <v>1607</v>
      </c>
      <c r="B99" s="77" t="s">
        <v>1690</v>
      </c>
      <c r="C99" s="219" t="s">
        <v>1716</v>
      </c>
      <c r="D99" s="218" t="s">
        <v>1715</v>
      </c>
      <c r="E99" s="72" t="s">
        <v>1687</v>
      </c>
      <c r="F99" s="181">
        <v>20</v>
      </c>
      <c r="G99" s="63" t="s">
        <v>99</v>
      </c>
      <c r="H99" s="217">
        <v>2.8</v>
      </c>
      <c r="I99" s="49">
        <f t="shared" si="5"/>
        <v>128</v>
      </c>
      <c r="J99" s="48">
        <f t="shared" si="6"/>
        <v>153.6</v>
      </c>
      <c r="K99" s="47">
        <f t="shared" si="7"/>
        <v>2560</v>
      </c>
      <c r="L99" s="46">
        <f t="shared" si="8"/>
        <v>3072</v>
      </c>
      <c r="U99" s="45">
        <v>128</v>
      </c>
    </row>
    <row r="100" spans="1:21">
      <c r="A100" s="78" t="s">
        <v>1607</v>
      </c>
      <c r="B100" s="77" t="s">
        <v>1690</v>
      </c>
      <c r="C100" s="219" t="s">
        <v>1714</v>
      </c>
      <c r="D100" s="218" t="s">
        <v>1713</v>
      </c>
      <c r="E100" s="72" t="s">
        <v>1687</v>
      </c>
      <c r="F100" s="181">
        <v>20</v>
      </c>
      <c r="G100" s="63" t="s">
        <v>99</v>
      </c>
      <c r="H100" s="217">
        <v>2.8</v>
      </c>
      <c r="I100" s="49">
        <f t="shared" si="5"/>
        <v>128</v>
      </c>
      <c r="J100" s="48">
        <f t="shared" si="6"/>
        <v>153.6</v>
      </c>
      <c r="K100" s="47">
        <f t="shared" si="7"/>
        <v>2560</v>
      </c>
      <c r="L100" s="46">
        <f t="shared" si="8"/>
        <v>3072</v>
      </c>
      <c r="U100" s="45">
        <v>128</v>
      </c>
    </row>
    <row r="101" spans="1:21">
      <c r="A101" s="78" t="s">
        <v>1607</v>
      </c>
      <c r="B101" s="77" t="s">
        <v>1690</v>
      </c>
      <c r="C101" s="219" t="s">
        <v>1712</v>
      </c>
      <c r="D101" s="218" t="s">
        <v>1711</v>
      </c>
      <c r="E101" s="72" t="s">
        <v>1687</v>
      </c>
      <c r="F101" s="181">
        <v>20</v>
      </c>
      <c r="G101" s="179" t="s">
        <v>99</v>
      </c>
      <c r="H101" s="217">
        <v>2.8</v>
      </c>
      <c r="I101" s="49">
        <f t="shared" ref="I101:I132" si="9">ROUND(U101*(1-$L$12),2)</f>
        <v>134</v>
      </c>
      <c r="J101" s="48">
        <f t="shared" si="6"/>
        <v>160.80000000000001</v>
      </c>
      <c r="K101" s="47">
        <f t="shared" si="7"/>
        <v>2680</v>
      </c>
      <c r="L101" s="46">
        <f t="shared" si="8"/>
        <v>3216</v>
      </c>
      <c r="U101" s="45">
        <v>134</v>
      </c>
    </row>
    <row r="102" spans="1:21">
      <c r="A102" s="78" t="s">
        <v>1607</v>
      </c>
      <c r="B102" s="77" t="s">
        <v>1690</v>
      </c>
      <c r="C102" s="219" t="s">
        <v>1710</v>
      </c>
      <c r="D102" s="218" t="s">
        <v>1709</v>
      </c>
      <c r="E102" s="72" t="s">
        <v>1687</v>
      </c>
      <c r="F102" s="181">
        <v>20</v>
      </c>
      <c r="G102" s="179" t="s">
        <v>99</v>
      </c>
      <c r="H102" s="217">
        <v>2.8</v>
      </c>
      <c r="I102" s="49">
        <f t="shared" si="9"/>
        <v>134</v>
      </c>
      <c r="J102" s="48">
        <f t="shared" si="6"/>
        <v>160.80000000000001</v>
      </c>
      <c r="K102" s="47">
        <f t="shared" si="7"/>
        <v>2680</v>
      </c>
      <c r="L102" s="46">
        <f t="shared" si="8"/>
        <v>3216</v>
      </c>
      <c r="U102" s="45">
        <v>134</v>
      </c>
    </row>
    <row r="103" spans="1:21">
      <c r="A103" s="78" t="s">
        <v>1607</v>
      </c>
      <c r="B103" s="77" t="s">
        <v>1690</v>
      </c>
      <c r="C103" s="219" t="s">
        <v>1708</v>
      </c>
      <c r="D103" s="218" t="s">
        <v>1707</v>
      </c>
      <c r="E103" s="72" t="s">
        <v>1687</v>
      </c>
      <c r="F103" s="181">
        <v>20</v>
      </c>
      <c r="G103" s="63" t="s">
        <v>99</v>
      </c>
      <c r="H103" s="217">
        <v>2.8</v>
      </c>
      <c r="I103" s="49">
        <f t="shared" si="9"/>
        <v>134</v>
      </c>
      <c r="J103" s="48">
        <f t="shared" si="6"/>
        <v>160.80000000000001</v>
      </c>
      <c r="K103" s="47">
        <f t="shared" si="7"/>
        <v>2680</v>
      </c>
      <c r="L103" s="46">
        <f t="shared" si="8"/>
        <v>3216</v>
      </c>
      <c r="U103" s="45">
        <v>134</v>
      </c>
    </row>
    <row r="104" spans="1:21">
      <c r="A104" s="78" t="s">
        <v>1607</v>
      </c>
      <c r="B104" s="77" t="s">
        <v>1690</v>
      </c>
      <c r="C104" s="219" t="s">
        <v>1706</v>
      </c>
      <c r="D104" s="218" t="s">
        <v>1705</v>
      </c>
      <c r="E104" s="72" t="s">
        <v>1687</v>
      </c>
      <c r="F104" s="181">
        <v>20</v>
      </c>
      <c r="G104" s="63" t="s">
        <v>99</v>
      </c>
      <c r="H104" s="217">
        <v>2.8</v>
      </c>
      <c r="I104" s="49">
        <f t="shared" si="9"/>
        <v>134</v>
      </c>
      <c r="J104" s="48">
        <f t="shared" si="6"/>
        <v>160.80000000000001</v>
      </c>
      <c r="K104" s="47">
        <f t="shared" si="7"/>
        <v>2680</v>
      </c>
      <c r="L104" s="46">
        <f t="shared" si="8"/>
        <v>3216</v>
      </c>
      <c r="U104" s="45">
        <v>134</v>
      </c>
    </row>
    <row r="105" spans="1:21">
      <c r="A105" s="78" t="s">
        <v>1607</v>
      </c>
      <c r="B105" s="77" t="s">
        <v>1690</v>
      </c>
      <c r="C105" s="219" t="s">
        <v>1704</v>
      </c>
      <c r="D105" s="218" t="s">
        <v>1703</v>
      </c>
      <c r="E105" s="72" t="s">
        <v>1687</v>
      </c>
      <c r="F105" s="181">
        <v>20</v>
      </c>
      <c r="G105" s="63" t="s">
        <v>99</v>
      </c>
      <c r="H105" s="217">
        <v>2.8</v>
      </c>
      <c r="I105" s="49">
        <f t="shared" si="9"/>
        <v>150</v>
      </c>
      <c r="J105" s="48">
        <f t="shared" si="6"/>
        <v>180</v>
      </c>
      <c r="K105" s="47">
        <f t="shared" si="7"/>
        <v>3000</v>
      </c>
      <c r="L105" s="46">
        <f t="shared" si="8"/>
        <v>3600</v>
      </c>
      <c r="U105" s="45">
        <v>150</v>
      </c>
    </row>
    <row r="106" spans="1:21">
      <c r="A106" s="78" t="s">
        <v>1607</v>
      </c>
      <c r="B106" s="77" t="s">
        <v>1690</v>
      </c>
      <c r="C106" s="219" t="s">
        <v>1702</v>
      </c>
      <c r="D106" s="218" t="s">
        <v>1701</v>
      </c>
      <c r="E106" s="72" t="s">
        <v>1687</v>
      </c>
      <c r="F106" s="181">
        <v>20</v>
      </c>
      <c r="G106" s="63" t="s">
        <v>99</v>
      </c>
      <c r="H106" s="217">
        <v>2.8</v>
      </c>
      <c r="I106" s="49">
        <f t="shared" si="9"/>
        <v>150</v>
      </c>
      <c r="J106" s="48">
        <f t="shared" si="6"/>
        <v>180</v>
      </c>
      <c r="K106" s="47">
        <f t="shared" si="7"/>
        <v>3000</v>
      </c>
      <c r="L106" s="46">
        <f t="shared" si="8"/>
        <v>3600</v>
      </c>
      <c r="U106" s="45">
        <v>150</v>
      </c>
    </row>
    <row r="107" spans="1:21">
      <c r="A107" s="78" t="s">
        <v>1607</v>
      </c>
      <c r="B107" s="77" t="s">
        <v>1690</v>
      </c>
      <c r="C107" s="219" t="s">
        <v>1700</v>
      </c>
      <c r="D107" s="218" t="s">
        <v>1699</v>
      </c>
      <c r="E107" s="72" t="s">
        <v>1687</v>
      </c>
      <c r="F107" s="181">
        <v>20</v>
      </c>
      <c r="G107" s="179" t="s">
        <v>99</v>
      </c>
      <c r="H107" s="217">
        <v>2.8</v>
      </c>
      <c r="I107" s="49">
        <f t="shared" si="9"/>
        <v>150</v>
      </c>
      <c r="J107" s="48">
        <f t="shared" si="6"/>
        <v>180</v>
      </c>
      <c r="K107" s="47">
        <f t="shared" si="7"/>
        <v>3000</v>
      </c>
      <c r="L107" s="46">
        <f t="shared" si="8"/>
        <v>3600</v>
      </c>
      <c r="U107" s="45">
        <v>150</v>
      </c>
    </row>
    <row r="108" spans="1:21">
      <c r="A108" s="78" t="s">
        <v>1607</v>
      </c>
      <c r="B108" s="77" t="s">
        <v>1690</v>
      </c>
      <c r="C108" s="219" t="s">
        <v>1698</v>
      </c>
      <c r="D108" s="218" t="s">
        <v>1697</v>
      </c>
      <c r="E108" s="72" t="s">
        <v>1687</v>
      </c>
      <c r="F108" s="181">
        <v>20</v>
      </c>
      <c r="G108" s="179" t="s">
        <v>99</v>
      </c>
      <c r="H108" s="217">
        <v>2.8</v>
      </c>
      <c r="I108" s="49">
        <f t="shared" si="9"/>
        <v>150</v>
      </c>
      <c r="J108" s="48">
        <f t="shared" si="6"/>
        <v>180</v>
      </c>
      <c r="K108" s="47">
        <f t="shared" si="7"/>
        <v>3000</v>
      </c>
      <c r="L108" s="46">
        <f t="shared" si="8"/>
        <v>3600</v>
      </c>
      <c r="U108" s="45">
        <v>150</v>
      </c>
    </row>
    <row r="109" spans="1:21">
      <c r="A109" s="78" t="s">
        <v>1607</v>
      </c>
      <c r="B109" s="77" t="s">
        <v>1690</v>
      </c>
      <c r="C109" s="219" t="s">
        <v>1696</v>
      </c>
      <c r="D109" s="218" t="s">
        <v>1695</v>
      </c>
      <c r="E109" s="72" t="s">
        <v>1687</v>
      </c>
      <c r="F109" s="181">
        <v>20</v>
      </c>
      <c r="G109" s="179" t="s">
        <v>99</v>
      </c>
      <c r="H109" s="217">
        <v>2.8</v>
      </c>
      <c r="I109" s="49">
        <f t="shared" si="9"/>
        <v>166</v>
      </c>
      <c r="J109" s="48">
        <f t="shared" si="6"/>
        <v>199.2</v>
      </c>
      <c r="K109" s="47">
        <f t="shared" si="7"/>
        <v>3320</v>
      </c>
      <c r="L109" s="46">
        <f t="shared" si="8"/>
        <v>3984</v>
      </c>
      <c r="U109" s="45">
        <v>166</v>
      </c>
    </row>
    <row r="110" spans="1:21">
      <c r="A110" s="78" t="s">
        <v>1607</v>
      </c>
      <c r="B110" s="77" t="s">
        <v>1690</v>
      </c>
      <c r="C110" s="219" t="s">
        <v>1694</v>
      </c>
      <c r="D110" s="218" t="s">
        <v>1693</v>
      </c>
      <c r="E110" s="72" t="s">
        <v>1687</v>
      </c>
      <c r="F110" s="181">
        <v>20</v>
      </c>
      <c r="G110" s="63" t="s">
        <v>99</v>
      </c>
      <c r="H110" s="217">
        <v>2.8</v>
      </c>
      <c r="I110" s="49">
        <f t="shared" si="9"/>
        <v>166</v>
      </c>
      <c r="J110" s="48">
        <f t="shared" si="6"/>
        <v>199.2</v>
      </c>
      <c r="K110" s="47">
        <f t="shared" si="7"/>
        <v>3320</v>
      </c>
      <c r="L110" s="46">
        <f t="shared" si="8"/>
        <v>3984</v>
      </c>
      <c r="U110" s="45">
        <v>166</v>
      </c>
    </row>
    <row r="111" spans="1:21">
      <c r="A111" s="78" t="s">
        <v>1607</v>
      </c>
      <c r="B111" s="77" t="s">
        <v>1690</v>
      </c>
      <c r="C111" s="219" t="s">
        <v>1692</v>
      </c>
      <c r="D111" s="218" t="s">
        <v>1691</v>
      </c>
      <c r="E111" s="72" t="s">
        <v>1687</v>
      </c>
      <c r="F111" s="181">
        <v>20</v>
      </c>
      <c r="G111" s="63" t="s">
        <v>99</v>
      </c>
      <c r="H111" s="217">
        <v>2.8</v>
      </c>
      <c r="I111" s="49">
        <f t="shared" si="9"/>
        <v>166</v>
      </c>
      <c r="J111" s="48">
        <f t="shared" si="6"/>
        <v>199.2</v>
      </c>
      <c r="K111" s="47">
        <f t="shared" si="7"/>
        <v>3320</v>
      </c>
      <c r="L111" s="46">
        <f t="shared" si="8"/>
        <v>3984</v>
      </c>
      <c r="U111" s="45">
        <v>166</v>
      </c>
    </row>
    <row r="112" spans="1:21">
      <c r="A112" s="78" t="s">
        <v>1607</v>
      </c>
      <c r="B112" s="77" t="s">
        <v>1690</v>
      </c>
      <c r="C112" s="219" t="s">
        <v>1689</v>
      </c>
      <c r="D112" s="218" t="s">
        <v>1688</v>
      </c>
      <c r="E112" s="72" t="s">
        <v>1687</v>
      </c>
      <c r="F112" s="181">
        <v>20</v>
      </c>
      <c r="G112" s="63" t="s">
        <v>99</v>
      </c>
      <c r="H112" s="217">
        <v>2.8</v>
      </c>
      <c r="I112" s="49">
        <f t="shared" si="9"/>
        <v>166</v>
      </c>
      <c r="J112" s="48">
        <f t="shared" si="6"/>
        <v>199.2</v>
      </c>
      <c r="K112" s="47">
        <f t="shared" si="7"/>
        <v>3320</v>
      </c>
      <c r="L112" s="46">
        <f t="shared" si="8"/>
        <v>3984</v>
      </c>
      <c r="U112" s="45">
        <v>166</v>
      </c>
    </row>
    <row r="113" spans="1:21">
      <c r="A113" s="78" t="s">
        <v>1607</v>
      </c>
      <c r="B113" s="75" t="s">
        <v>1686</v>
      </c>
      <c r="C113" s="219" t="s">
        <v>1685</v>
      </c>
      <c r="D113" s="218" t="s">
        <v>2153</v>
      </c>
      <c r="E113" s="72" t="s">
        <v>1420</v>
      </c>
      <c r="F113" s="181">
        <v>100</v>
      </c>
      <c r="G113" s="63" t="s">
        <v>1620</v>
      </c>
      <c r="H113" s="217">
        <v>6</v>
      </c>
      <c r="I113" s="49">
        <f t="shared" si="9"/>
        <v>20</v>
      </c>
      <c r="J113" s="48">
        <f t="shared" si="6"/>
        <v>24</v>
      </c>
      <c r="K113" s="47">
        <f t="shared" si="7"/>
        <v>2000</v>
      </c>
      <c r="L113" s="46">
        <f t="shared" si="8"/>
        <v>2400</v>
      </c>
      <c r="U113" s="45">
        <v>20</v>
      </c>
    </row>
    <row r="114" spans="1:21">
      <c r="A114" s="78" t="s">
        <v>1607</v>
      </c>
      <c r="B114" s="75" t="s">
        <v>1666</v>
      </c>
      <c r="C114" s="219" t="s">
        <v>1684</v>
      </c>
      <c r="D114" s="218" t="s">
        <v>1683</v>
      </c>
      <c r="E114" s="72" t="s">
        <v>1420</v>
      </c>
      <c r="F114" s="181">
        <v>460</v>
      </c>
      <c r="G114" s="63" t="s">
        <v>1620</v>
      </c>
      <c r="H114" s="217">
        <v>6</v>
      </c>
      <c r="I114" s="49">
        <f t="shared" si="9"/>
        <v>8.4</v>
      </c>
      <c r="J114" s="48">
        <f t="shared" si="6"/>
        <v>10.08</v>
      </c>
      <c r="K114" s="47">
        <f t="shared" si="7"/>
        <v>3864</v>
      </c>
      <c r="L114" s="46">
        <f t="shared" si="8"/>
        <v>4636.8</v>
      </c>
      <c r="U114" s="45">
        <v>8.4</v>
      </c>
    </row>
    <row r="115" spans="1:21">
      <c r="A115" s="78" t="s">
        <v>1607</v>
      </c>
      <c r="B115" s="77" t="s">
        <v>1666</v>
      </c>
      <c r="C115" s="220" t="s">
        <v>1682</v>
      </c>
      <c r="D115" s="218" t="s">
        <v>1681</v>
      </c>
      <c r="E115" s="72" t="s">
        <v>1420</v>
      </c>
      <c r="F115" s="181">
        <v>410</v>
      </c>
      <c r="G115" s="179" t="s">
        <v>1620</v>
      </c>
      <c r="H115" s="217">
        <v>6</v>
      </c>
      <c r="I115" s="49">
        <f t="shared" si="9"/>
        <v>9.1999999999999993</v>
      </c>
      <c r="J115" s="48">
        <f t="shared" si="6"/>
        <v>11.04</v>
      </c>
      <c r="K115" s="47">
        <f t="shared" si="7"/>
        <v>3772</v>
      </c>
      <c r="L115" s="46">
        <f t="shared" si="8"/>
        <v>4526.3999999999996</v>
      </c>
      <c r="U115" s="45">
        <v>9.2000000000000011</v>
      </c>
    </row>
    <row r="116" spans="1:21">
      <c r="A116" s="78" t="s">
        <v>1607</v>
      </c>
      <c r="B116" s="77" t="s">
        <v>1666</v>
      </c>
      <c r="C116" s="219" t="s">
        <v>1680</v>
      </c>
      <c r="D116" s="218" t="s">
        <v>1679</v>
      </c>
      <c r="E116" s="72" t="s">
        <v>1420</v>
      </c>
      <c r="F116" s="181">
        <v>330</v>
      </c>
      <c r="G116" s="63" t="s">
        <v>1620</v>
      </c>
      <c r="H116" s="217">
        <v>6</v>
      </c>
      <c r="I116" s="49">
        <f t="shared" si="9"/>
        <v>10</v>
      </c>
      <c r="J116" s="48">
        <f t="shared" si="6"/>
        <v>12</v>
      </c>
      <c r="K116" s="47">
        <f t="shared" si="7"/>
        <v>3300</v>
      </c>
      <c r="L116" s="46">
        <f t="shared" si="8"/>
        <v>3960</v>
      </c>
      <c r="U116" s="45">
        <v>10</v>
      </c>
    </row>
    <row r="117" spans="1:21">
      <c r="A117" s="78" t="s">
        <v>1607</v>
      </c>
      <c r="B117" s="77" t="s">
        <v>1666</v>
      </c>
      <c r="C117" s="219" t="s">
        <v>1678</v>
      </c>
      <c r="D117" s="218" t="s">
        <v>1677</v>
      </c>
      <c r="E117" s="72" t="s">
        <v>1420</v>
      </c>
      <c r="F117" s="181">
        <v>320</v>
      </c>
      <c r="G117" s="63" t="s">
        <v>1620</v>
      </c>
      <c r="H117" s="217">
        <v>6</v>
      </c>
      <c r="I117" s="49">
        <f t="shared" si="9"/>
        <v>10.8</v>
      </c>
      <c r="J117" s="48">
        <f t="shared" si="6"/>
        <v>12.96</v>
      </c>
      <c r="K117" s="47">
        <f t="shared" si="7"/>
        <v>3456</v>
      </c>
      <c r="L117" s="46">
        <f t="shared" si="8"/>
        <v>4147.2</v>
      </c>
      <c r="U117" s="45">
        <v>10.8</v>
      </c>
    </row>
    <row r="118" spans="1:21">
      <c r="A118" s="78" t="s">
        <v>1607</v>
      </c>
      <c r="B118" s="77" t="s">
        <v>1666</v>
      </c>
      <c r="C118" s="219" t="s">
        <v>1676</v>
      </c>
      <c r="D118" s="218" t="s">
        <v>1675</v>
      </c>
      <c r="E118" s="72" t="s">
        <v>1420</v>
      </c>
      <c r="F118" s="181">
        <v>280</v>
      </c>
      <c r="G118" s="63" t="s">
        <v>1620</v>
      </c>
      <c r="H118" s="217">
        <v>6</v>
      </c>
      <c r="I118" s="49">
        <f t="shared" si="9"/>
        <v>11.8</v>
      </c>
      <c r="J118" s="48">
        <f t="shared" si="6"/>
        <v>14.16</v>
      </c>
      <c r="K118" s="47">
        <f t="shared" si="7"/>
        <v>3304</v>
      </c>
      <c r="L118" s="46">
        <f t="shared" si="8"/>
        <v>3964.8</v>
      </c>
      <c r="U118" s="45">
        <v>11.8</v>
      </c>
    </row>
    <row r="119" spans="1:21">
      <c r="A119" s="78" t="s">
        <v>1607</v>
      </c>
      <c r="B119" s="77" t="s">
        <v>1666</v>
      </c>
      <c r="C119" s="219" t="s">
        <v>1674</v>
      </c>
      <c r="D119" s="218" t="s">
        <v>1673</v>
      </c>
      <c r="E119" s="72" t="s">
        <v>1420</v>
      </c>
      <c r="F119" s="181">
        <v>270</v>
      </c>
      <c r="G119" s="63" t="s">
        <v>1620</v>
      </c>
      <c r="H119" s="217">
        <v>6</v>
      </c>
      <c r="I119" s="49">
        <f t="shared" si="9"/>
        <v>13.8</v>
      </c>
      <c r="J119" s="48">
        <f t="shared" si="6"/>
        <v>16.559999999999999</v>
      </c>
      <c r="K119" s="47">
        <f t="shared" si="7"/>
        <v>3726</v>
      </c>
      <c r="L119" s="46">
        <f t="shared" si="8"/>
        <v>4471.2</v>
      </c>
      <c r="U119" s="45">
        <v>13.8</v>
      </c>
    </row>
    <row r="120" spans="1:21">
      <c r="A120" s="78" t="s">
        <v>1607</v>
      </c>
      <c r="B120" s="77" t="s">
        <v>1666</v>
      </c>
      <c r="C120" s="219" t="s">
        <v>1672</v>
      </c>
      <c r="D120" s="218" t="s">
        <v>1671</v>
      </c>
      <c r="E120" s="72" t="s">
        <v>1420</v>
      </c>
      <c r="F120" s="181">
        <v>240</v>
      </c>
      <c r="G120" s="63" t="s">
        <v>1620</v>
      </c>
      <c r="H120" s="217">
        <v>6</v>
      </c>
      <c r="I120" s="49">
        <f t="shared" si="9"/>
        <v>15.4</v>
      </c>
      <c r="J120" s="48">
        <f t="shared" si="6"/>
        <v>18.48</v>
      </c>
      <c r="K120" s="47">
        <f t="shared" si="7"/>
        <v>3696</v>
      </c>
      <c r="L120" s="46">
        <f t="shared" si="8"/>
        <v>4435.2</v>
      </c>
      <c r="U120" s="45">
        <v>15.4</v>
      </c>
    </row>
    <row r="121" spans="1:21">
      <c r="A121" s="78" t="s">
        <v>1607</v>
      </c>
      <c r="B121" s="77" t="s">
        <v>1666</v>
      </c>
      <c r="C121" s="219" t="s">
        <v>1670</v>
      </c>
      <c r="D121" s="218" t="s">
        <v>1669</v>
      </c>
      <c r="E121" s="72" t="s">
        <v>1420</v>
      </c>
      <c r="F121" s="181">
        <v>220</v>
      </c>
      <c r="G121" s="63" t="s">
        <v>1620</v>
      </c>
      <c r="H121" s="217">
        <v>6</v>
      </c>
      <c r="I121" s="49">
        <f t="shared" si="9"/>
        <v>17.399999999999999</v>
      </c>
      <c r="J121" s="48">
        <f t="shared" si="6"/>
        <v>20.88</v>
      </c>
      <c r="K121" s="47">
        <f t="shared" si="7"/>
        <v>3828</v>
      </c>
      <c r="L121" s="46">
        <f t="shared" si="8"/>
        <v>4593.6000000000004</v>
      </c>
      <c r="U121" s="45">
        <v>17.400000000000002</v>
      </c>
    </row>
    <row r="122" spans="1:21">
      <c r="A122" s="78" t="s">
        <v>1607</v>
      </c>
      <c r="B122" s="77" t="s">
        <v>1666</v>
      </c>
      <c r="C122" s="219" t="s">
        <v>1668</v>
      </c>
      <c r="D122" s="218" t="s">
        <v>1667</v>
      </c>
      <c r="E122" s="72" t="s">
        <v>1420</v>
      </c>
      <c r="F122" s="181">
        <v>200</v>
      </c>
      <c r="G122" s="63" t="s">
        <v>1620</v>
      </c>
      <c r="H122" s="217">
        <v>6</v>
      </c>
      <c r="I122" s="49">
        <f t="shared" si="9"/>
        <v>19</v>
      </c>
      <c r="J122" s="48">
        <f t="shared" si="6"/>
        <v>22.8</v>
      </c>
      <c r="K122" s="47">
        <f t="shared" si="7"/>
        <v>3800</v>
      </c>
      <c r="L122" s="46">
        <f t="shared" si="8"/>
        <v>4560</v>
      </c>
      <c r="U122" s="45">
        <v>19</v>
      </c>
    </row>
    <row r="123" spans="1:21">
      <c r="A123" s="78" t="s">
        <v>1607</v>
      </c>
      <c r="B123" s="77" t="s">
        <v>1666</v>
      </c>
      <c r="C123" s="219" t="s">
        <v>1665</v>
      </c>
      <c r="D123" s="218" t="s">
        <v>1664</v>
      </c>
      <c r="E123" s="72" t="s">
        <v>1420</v>
      </c>
      <c r="F123" s="181">
        <v>160</v>
      </c>
      <c r="G123" s="179" t="s">
        <v>1620</v>
      </c>
      <c r="H123" s="217">
        <v>6</v>
      </c>
      <c r="I123" s="49">
        <f t="shared" si="9"/>
        <v>25.4</v>
      </c>
      <c r="J123" s="48">
        <f t="shared" si="6"/>
        <v>30.48</v>
      </c>
      <c r="K123" s="47">
        <f t="shared" si="7"/>
        <v>4064</v>
      </c>
      <c r="L123" s="46">
        <f t="shared" si="8"/>
        <v>4876.8</v>
      </c>
      <c r="U123" s="45">
        <v>25.400000000000002</v>
      </c>
    </row>
    <row r="124" spans="1:21">
      <c r="A124" s="78" t="s">
        <v>1607</v>
      </c>
      <c r="B124" s="75" t="s">
        <v>1647</v>
      </c>
      <c r="C124" s="219" t="s">
        <v>1663</v>
      </c>
      <c r="D124" s="218" t="s">
        <v>1662</v>
      </c>
      <c r="E124" s="72" t="s">
        <v>1420</v>
      </c>
      <c r="F124" s="181">
        <v>440</v>
      </c>
      <c r="G124" s="179" t="s">
        <v>1620</v>
      </c>
      <c r="H124" s="217">
        <v>6</v>
      </c>
      <c r="I124" s="49">
        <f t="shared" si="9"/>
        <v>11.8</v>
      </c>
      <c r="J124" s="48">
        <f t="shared" si="6"/>
        <v>14.16</v>
      </c>
      <c r="K124" s="47">
        <f t="shared" si="7"/>
        <v>5192</v>
      </c>
      <c r="L124" s="46">
        <f t="shared" si="8"/>
        <v>6230.4</v>
      </c>
      <c r="U124" s="45">
        <v>11.8</v>
      </c>
    </row>
    <row r="125" spans="1:21">
      <c r="A125" s="78" t="s">
        <v>1607</v>
      </c>
      <c r="B125" s="77" t="s">
        <v>1647</v>
      </c>
      <c r="C125" s="219" t="s">
        <v>1661</v>
      </c>
      <c r="D125" s="218" t="s">
        <v>1660</v>
      </c>
      <c r="E125" s="72" t="s">
        <v>1420</v>
      </c>
      <c r="F125" s="181">
        <v>390</v>
      </c>
      <c r="G125" s="63" t="s">
        <v>1620</v>
      </c>
      <c r="H125" s="217">
        <v>6</v>
      </c>
      <c r="I125" s="49">
        <f t="shared" si="9"/>
        <v>12.6</v>
      </c>
      <c r="J125" s="48">
        <f t="shared" si="6"/>
        <v>15.12</v>
      </c>
      <c r="K125" s="47">
        <f t="shared" si="7"/>
        <v>4914</v>
      </c>
      <c r="L125" s="46">
        <f t="shared" si="8"/>
        <v>5896.8</v>
      </c>
      <c r="U125" s="45">
        <v>12.600000000000001</v>
      </c>
    </row>
    <row r="126" spans="1:21">
      <c r="A126" s="78" t="s">
        <v>1607</v>
      </c>
      <c r="B126" s="77" t="s">
        <v>1647</v>
      </c>
      <c r="C126" s="219" t="s">
        <v>1659</v>
      </c>
      <c r="D126" s="218" t="s">
        <v>1658</v>
      </c>
      <c r="E126" s="72" t="s">
        <v>1420</v>
      </c>
      <c r="F126" s="181">
        <v>310</v>
      </c>
      <c r="G126" s="63" t="s">
        <v>1620</v>
      </c>
      <c r="H126" s="217">
        <v>6</v>
      </c>
      <c r="I126" s="49">
        <f t="shared" si="9"/>
        <v>14.4</v>
      </c>
      <c r="J126" s="48">
        <f t="shared" si="6"/>
        <v>17.28</v>
      </c>
      <c r="K126" s="47">
        <f t="shared" si="7"/>
        <v>4464</v>
      </c>
      <c r="L126" s="46">
        <f t="shared" si="8"/>
        <v>5356.8</v>
      </c>
      <c r="U126" s="45">
        <v>14.4</v>
      </c>
    </row>
    <row r="127" spans="1:21">
      <c r="A127" s="78" t="s">
        <v>1607</v>
      </c>
      <c r="B127" s="77" t="s">
        <v>1647</v>
      </c>
      <c r="C127" s="219" t="s">
        <v>1657</v>
      </c>
      <c r="D127" s="218" t="s">
        <v>1656</v>
      </c>
      <c r="E127" s="72" t="s">
        <v>1420</v>
      </c>
      <c r="F127" s="181">
        <v>300</v>
      </c>
      <c r="G127" s="63" t="s">
        <v>1620</v>
      </c>
      <c r="H127" s="217">
        <v>6</v>
      </c>
      <c r="I127" s="49">
        <f t="shared" si="9"/>
        <v>15</v>
      </c>
      <c r="J127" s="48">
        <f t="shared" si="6"/>
        <v>18</v>
      </c>
      <c r="K127" s="47">
        <f t="shared" si="7"/>
        <v>4500</v>
      </c>
      <c r="L127" s="46">
        <f t="shared" si="8"/>
        <v>5400</v>
      </c>
      <c r="U127" s="45">
        <v>15</v>
      </c>
    </row>
    <row r="128" spans="1:21">
      <c r="A128" s="78" t="s">
        <v>1607</v>
      </c>
      <c r="B128" s="77" t="s">
        <v>1647</v>
      </c>
      <c r="C128" s="219" t="s">
        <v>1655</v>
      </c>
      <c r="D128" s="218" t="s">
        <v>1654</v>
      </c>
      <c r="E128" s="72" t="s">
        <v>1420</v>
      </c>
      <c r="F128" s="181">
        <v>260</v>
      </c>
      <c r="G128" s="63" t="s">
        <v>1620</v>
      </c>
      <c r="H128" s="217">
        <v>6</v>
      </c>
      <c r="I128" s="49">
        <f t="shared" si="9"/>
        <v>15.6</v>
      </c>
      <c r="J128" s="48">
        <f t="shared" si="6"/>
        <v>18.72</v>
      </c>
      <c r="K128" s="47">
        <f t="shared" si="7"/>
        <v>4056</v>
      </c>
      <c r="L128" s="46">
        <f t="shared" si="8"/>
        <v>4867.2</v>
      </c>
      <c r="U128" s="45">
        <v>15.600000000000001</v>
      </c>
    </row>
    <row r="129" spans="1:21">
      <c r="A129" s="78" t="s">
        <v>1607</v>
      </c>
      <c r="B129" s="77" t="s">
        <v>1647</v>
      </c>
      <c r="C129" s="219" t="s">
        <v>1653</v>
      </c>
      <c r="D129" s="218" t="s">
        <v>1652</v>
      </c>
      <c r="E129" s="72" t="s">
        <v>1420</v>
      </c>
      <c r="F129" s="181">
        <v>250</v>
      </c>
      <c r="G129" s="63" t="s">
        <v>1620</v>
      </c>
      <c r="H129" s="217">
        <v>6</v>
      </c>
      <c r="I129" s="49">
        <f t="shared" si="9"/>
        <v>19.8</v>
      </c>
      <c r="J129" s="48">
        <f t="shared" si="6"/>
        <v>23.76</v>
      </c>
      <c r="K129" s="47">
        <f t="shared" si="7"/>
        <v>4950</v>
      </c>
      <c r="L129" s="46">
        <f t="shared" si="8"/>
        <v>5940</v>
      </c>
      <c r="U129" s="45">
        <v>19.8</v>
      </c>
    </row>
    <row r="130" spans="1:21">
      <c r="A130" s="78" t="s">
        <v>1607</v>
      </c>
      <c r="B130" s="77" t="s">
        <v>1647</v>
      </c>
      <c r="C130" s="219" t="s">
        <v>1651</v>
      </c>
      <c r="D130" s="218" t="s">
        <v>1650</v>
      </c>
      <c r="E130" s="72" t="s">
        <v>1420</v>
      </c>
      <c r="F130" s="181">
        <v>220</v>
      </c>
      <c r="G130" s="179" t="s">
        <v>1620</v>
      </c>
      <c r="H130" s="217">
        <v>6</v>
      </c>
      <c r="I130" s="49">
        <f t="shared" si="9"/>
        <v>23.8</v>
      </c>
      <c r="J130" s="48">
        <f t="shared" si="6"/>
        <v>28.56</v>
      </c>
      <c r="K130" s="47">
        <f t="shared" si="7"/>
        <v>5236</v>
      </c>
      <c r="L130" s="46">
        <f t="shared" si="8"/>
        <v>6283.2</v>
      </c>
      <c r="U130" s="45">
        <v>23.8</v>
      </c>
    </row>
    <row r="131" spans="1:21">
      <c r="A131" s="78" t="s">
        <v>1607</v>
      </c>
      <c r="B131" s="77" t="s">
        <v>1647</v>
      </c>
      <c r="C131" s="219" t="s">
        <v>1649</v>
      </c>
      <c r="D131" s="218" t="s">
        <v>1648</v>
      </c>
      <c r="E131" s="72" t="s">
        <v>1420</v>
      </c>
      <c r="F131" s="181">
        <v>220</v>
      </c>
      <c r="G131" s="179" t="s">
        <v>1620</v>
      </c>
      <c r="H131" s="217">
        <v>6</v>
      </c>
      <c r="I131" s="49">
        <f t="shared" si="9"/>
        <v>29.8</v>
      </c>
      <c r="J131" s="48">
        <f t="shared" si="6"/>
        <v>35.76</v>
      </c>
      <c r="K131" s="47">
        <f t="shared" si="7"/>
        <v>6556</v>
      </c>
      <c r="L131" s="46">
        <f t="shared" si="8"/>
        <v>7867.2</v>
      </c>
      <c r="U131" s="45">
        <v>29.8</v>
      </c>
    </row>
    <row r="132" spans="1:21">
      <c r="A132" s="78" t="s">
        <v>1607</v>
      </c>
      <c r="B132" s="77" t="s">
        <v>1647</v>
      </c>
      <c r="C132" s="219" t="s">
        <v>1646</v>
      </c>
      <c r="D132" s="218" t="s">
        <v>1645</v>
      </c>
      <c r="E132" s="72" t="s">
        <v>1420</v>
      </c>
      <c r="F132" s="181">
        <v>180</v>
      </c>
      <c r="G132" s="63" t="s">
        <v>1620</v>
      </c>
      <c r="H132" s="217">
        <v>6</v>
      </c>
      <c r="I132" s="49">
        <f t="shared" si="9"/>
        <v>32.799999999999997</v>
      </c>
      <c r="J132" s="48">
        <f t="shared" si="6"/>
        <v>39.36</v>
      </c>
      <c r="K132" s="47">
        <f t="shared" si="7"/>
        <v>5904</v>
      </c>
      <c r="L132" s="46">
        <f t="shared" si="8"/>
        <v>7084.8</v>
      </c>
      <c r="U132" s="45">
        <v>32.800000000000004</v>
      </c>
    </row>
    <row r="133" spans="1:21">
      <c r="A133" s="78" t="s">
        <v>1607</v>
      </c>
      <c r="B133" s="75" t="s">
        <v>2157</v>
      </c>
      <c r="C133" s="482" t="s">
        <v>2158</v>
      </c>
      <c r="D133" s="218" t="s">
        <v>2164</v>
      </c>
      <c r="E133" s="72" t="s">
        <v>1420</v>
      </c>
      <c r="F133" s="181">
        <v>500</v>
      </c>
      <c r="G133" s="63" t="s">
        <v>1419</v>
      </c>
      <c r="H133" s="217">
        <v>6</v>
      </c>
      <c r="I133" s="49">
        <f t="shared" ref="I133:I138" si="10">ROUND(U133*(1-$L$11),2)</f>
        <v>6.4</v>
      </c>
      <c r="J133" s="48">
        <f t="shared" si="6"/>
        <v>7.68</v>
      </c>
      <c r="K133" s="47">
        <f t="shared" si="7"/>
        <v>3200</v>
      </c>
      <c r="L133" s="46">
        <f t="shared" si="8"/>
        <v>3840</v>
      </c>
      <c r="U133" s="45">
        <v>6.4</v>
      </c>
    </row>
    <row r="134" spans="1:21">
      <c r="A134" s="78" t="s">
        <v>1607</v>
      </c>
      <c r="B134" s="77" t="s">
        <v>2157</v>
      </c>
      <c r="C134" s="482" t="s">
        <v>2159</v>
      </c>
      <c r="D134" s="218" t="s">
        <v>2165</v>
      </c>
      <c r="E134" s="72" t="s">
        <v>1420</v>
      </c>
      <c r="F134" s="181">
        <v>400</v>
      </c>
      <c r="G134" s="179" t="s">
        <v>1419</v>
      </c>
      <c r="H134" s="217">
        <v>6</v>
      </c>
      <c r="I134" s="49">
        <f t="shared" si="10"/>
        <v>8</v>
      </c>
      <c r="J134" s="48">
        <f t="shared" si="6"/>
        <v>9.6</v>
      </c>
      <c r="K134" s="47">
        <f t="shared" si="7"/>
        <v>3200</v>
      </c>
      <c r="L134" s="46">
        <f t="shared" si="8"/>
        <v>3840</v>
      </c>
      <c r="U134" s="45">
        <v>8</v>
      </c>
    </row>
    <row r="135" spans="1:21">
      <c r="A135" s="78" t="s">
        <v>1607</v>
      </c>
      <c r="B135" s="77" t="s">
        <v>2157</v>
      </c>
      <c r="C135" s="482" t="s">
        <v>2160</v>
      </c>
      <c r="D135" s="218" t="s">
        <v>2166</v>
      </c>
      <c r="E135" s="72" t="s">
        <v>1420</v>
      </c>
      <c r="F135" s="181">
        <v>350</v>
      </c>
      <c r="G135" s="179" t="s">
        <v>1419</v>
      </c>
      <c r="H135" s="217">
        <v>6</v>
      </c>
      <c r="I135" s="49">
        <f t="shared" si="10"/>
        <v>8.6</v>
      </c>
      <c r="J135" s="48">
        <f t="shared" si="6"/>
        <v>10.32</v>
      </c>
      <c r="K135" s="47">
        <f t="shared" si="7"/>
        <v>3010</v>
      </c>
      <c r="L135" s="46">
        <f t="shared" si="8"/>
        <v>3612</v>
      </c>
      <c r="U135" s="45">
        <v>8.6</v>
      </c>
    </row>
    <row r="136" spans="1:21">
      <c r="A136" s="78" t="s">
        <v>1607</v>
      </c>
      <c r="B136" s="77" t="s">
        <v>2157</v>
      </c>
      <c r="C136" s="482" t="s">
        <v>2161</v>
      </c>
      <c r="D136" s="218" t="s">
        <v>2167</v>
      </c>
      <c r="E136" s="72" t="s">
        <v>1420</v>
      </c>
      <c r="F136" s="181">
        <v>300</v>
      </c>
      <c r="G136" s="179" t="s">
        <v>1419</v>
      </c>
      <c r="H136" s="217">
        <v>6</v>
      </c>
      <c r="I136" s="49">
        <f t="shared" si="10"/>
        <v>9.1999999999999993</v>
      </c>
      <c r="J136" s="48">
        <f t="shared" si="6"/>
        <v>11.04</v>
      </c>
      <c r="K136" s="47">
        <f t="shared" si="7"/>
        <v>2760</v>
      </c>
      <c r="L136" s="46">
        <f t="shared" si="8"/>
        <v>3312</v>
      </c>
      <c r="U136" s="45">
        <v>9.1999999999999993</v>
      </c>
    </row>
    <row r="137" spans="1:21">
      <c r="A137" s="78" t="s">
        <v>1607</v>
      </c>
      <c r="B137" s="77" t="s">
        <v>2157</v>
      </c>
      <c r="C137" s="482" t="s">
        <v>2162</v>
      </c>
      <c r="D137" s="218" t="s">
        <v>2168</v>
      </c>
      <c r="E137" s="72" t="s">
        <v>1420</v>
      </c>
      <c r="F137" s="181">
        <v>250</v>
      </c>
      <c r="G137" s="63" t="s">
        <v>1419</v>
      </c>
      <c r="H137" s="217">
        <v>6</v>
      </c>
      <c r="I137" s="49">
        <f t="shared" si="10"/>
        <v>9.8000000000000007</v>
      </c>
      <c r="J137" s="48">
        <f t="shared" si="6"/>
        <v>11.76</v>
      </c>
      <c r="K137" s="47">
        <f t="shared" si="7"/>
        <v>2450</v>
      </c>
      <c r="L137" s="46">
        <f t="shared" si="8"/>
        <v>2940</v>
      </c>
      <c r="U137" s="45">
        <v>9.8000000000000007</v>
      </c>
    </row>
    <row r="138" spans="1:21">
      <c r="A138" s="78" t="s">
        <v>1607</v>
      </c>
      <c r="B138" s="77" t="s">
        <v>2157</v>
      </c>
      <c r="C138" s="482" t="s">
        <v>2163</v>
      </c>
      <c r="D138" s="218" t="s">
        <v>2169</v>
      </c>
      <c r="E138" s="72" t="s">
        <v>1420</v>
      </c>
      <c r="F138" s="181">
        <v>220</v>
      </c>
      <c r="G138" s="63" t="s">
        <v>1419</v>
      </c>
      <c r="H138" s="217">
        <v>6</v>
      </c>
      <c r="I138" s="49">
        <f t="shared" si="10"/>
        <v>10.6</v>
      </c>
      <c r="J138" s="48">
        <f t="shared" si="6"/>
        <v>12.72</v>
      </c>
      <c r="K138" s="47">
        <f t="shared" si="7"/>
        <v>2332</v>
      </c>
      <c r="L138" s="46">
        <f t="shared" si="8"/>
        <v>2798.4</v>
      </c>
      <c r="U138" s="45">
        <v>10.6</v>
      </c>
    </row>
    <row r="139" spans="1:21">
      <c r="A139" s="78" t="s">
        <v>1607</v>
      </c>
      <c r="B139" s="75" t="s">
        <v>1626</v>
      </c>
      <c r="C139" s="219" t="s">
        <v>1644</v>
      </c>
      <c r="D139" s="218" t="s">
        <v>1643</v>
      </c>
      <c r="E139" s="72" t="s">
        <v>2</v>
      </c>
      <c r="F139" s="181">
        <v>62.5</v>
      </c>
      <c r="G139" s="63" t="s">
        <v>1603</v>
      </c>
      <c r="H139" s="217">
        <v>0.1</v>
      </c>
      <c r="I139" s="49">
        <f t="shared" ref="I139:I155" si="11">ROUND(U139*(1-$L$12),2)</f>
        <v>134</v>
      </c>
      <c r="J139" s="48">
        <f t="shared" si="6"/>
        <v>160.80000000000001</v>
      </c>
      <c r="K139" s="47">
        <f t="shared" si="7"/>
        <v>8375</v>
      </c>
      <c r="L139" s="46">
        <f t="shared" si="8"/>
        <v>10050</v>
      </c>
      <c r="U139" s="45">
        <v>134</v>
      </c>
    </row>
    <row r="140" spans="1:21">
      <c r="A140" s="78" t="s">
        <v>1607</v>
      </c>
      <c r="B140" s="77" t="s">
        <v>1626</v>
      </c>
      <c r="C140" s="219" t="s">
        <v>1642</v>
      </c>
      <c r="D140" s="218" t="s">
        <v>1641</v>
      </c>
      <c r="E140" s="72" t="s">
        <v>2</v>
      </c>
      <c r="F140" s="181">
        <v>62.5</v>
      </c>
      <c r="G140" s="63" t="s">
        <v>1603</v>
      </c>
      <c r="H140" s="217">
        <v>0.1</v>
      </c>
      <c r="I140" s="49">
        <f t="shared" si="11"/>
        <v>142</v>
      </c>
      <c r="J140" s="48">
        <f t="shared" si="6"/>
        <v>170.4</v>
      </c>
      <c r="K140" s="47">
        <f t="shared" si="7"/>
        <v>8875</v>
      </c>
      <c r="L140" s="46">
        <f t="shared" si="8"/>
        <v>10650</v>
      </c>
      <c r="U140" s="45">
        <v>142</v>
      </c>
    </row>
    <row r="141" spans="1:21">
      <c r="A141" s="78" t="s">
        <v>1607</v>
      </c>
      <c r="B141" s="77" t="s">
        <v>1626</v>
      </c>
      <c r="C141" s="219" t="s">
        <v>1640</v>
      </c>
      <c r="D141" s="218" t="s">
        <v>1639</v>
      </c>
      <c r="E141" s="72" t="s">
        <v>2</v>
      </c>
      <c r="F141" s="181">
        <v>62.5</v>
      </c>
      <c r="G141" s="63" t="s">
        <v>1603</v>
      </c>
      <c r="H141" s="217">
        <v>0.1</v>
      </c>
      <c r="I141" s="49">
        <f t="shared" si="11"/>
        <v>162</v>
      </c>
      <c r="J141" s="48">
        <f t="shared" si="6"/>
        <v>194.4</v>
      </c>
      <c r="K141" s="47">
        <f t="shared" si="7"/>
        <v>10125</v>
      </c>
      <c r="L141" s="46">
        <f t="shared" si="8"/>
        <v>12150</v>
      </c>
      <c r="U141" s="45">
        <v>162</v>
      </c>
    </row>
    <row r="142" spans="1:21">
      <c r="A142" s="78" t="s">
        <v>1607</v>
      </c>
      <c r="B142" s="77" t="s">
        <v>1626</v>
      </c>
      <c r="C142" s="219" t="s">
        <v>1638</v>
      </c>
      <c r="D142" s="218" t="s">
        <v>1637</v>
      </c>
      <c r="E142" s="72" t="s">
        <v>2</v>
      </c>
      <c r="F142" s="181">
        <v>62.5</v>
      </c>
      <c r="G142" s="179" t="s">
        <v>1603</v>
      </c>
      <c r="H142" s="217">
        <v>0.1</v>
      </c>
      <c r="I142" s="49">
        <f t="shared" si="11"/>
        <v>176</v>
      </c>
      <c r="J142" s="48">
        <f t="shared" si="6"/>
        <v>211.2</v>
      </c>
      <c r="K142" s="47">
        <f t="shared" si="7"/>
        <v>11000</v>
      </c>
      <c r="L142" s="46">
        <f t="shared" si="8"/>
        <v>13200</v>
      </c>
      <c r="U142" s="45">
        <v>176</v>
      </c>
    </row>
    <row r="143" spans="1:21">
      <c r="A143" s="78" t="s">
        <v>1607</v>
      </c>
      <c r="B143" s="77" t="s">
        <v>1626</v>
      </c>
      <c r="C143" s="219" t="s">
        <v>1636</v>
      </c>
      <c r="D143" s="218" t="s">
        <v>1635</v>
      </c>
      <c r="E143" s="72" t="s">
        <v>2</v>
      </c>
      <c r="F143" s="181">
        <v>25</v>
      </c>
      <c r="G143" s="179" t="s">
        <v>1603</v>
      </c>
      <c r="H143" s="217">
        <v>0.1</v>
      </c>
      <c r="I143" s="49">
        <f t="shared" si="11"/>
        <v>190</v>
      </c>
      <c r="J143" s="48">
        <f t="shared" si="6"/>
        <v>228</v>
      </c>
      <c r="K143" s="47">
        <f t="shared" si="7"/>
        <v>4750</v>
      </c>
      <c r="L143" s="46">
        <f t="shared" si="8"/>
        <v>5700</v>
      </c>
      <c r="U143" s="45">
        <v>190</v>
      </c>
    </row>
    <row r="144" spans="1:21">
      <c r="A144" s="78" t="s">
        <v>1607</v>
      </c>
      <c r="B144" s="77" t="s">
        <v>1626</v>
      </c>
      <c r="C144" s="219" t="s">
        <v>1634</v>
      </c>
      <c r="D144" s="218" t="s">
        <v>1633</v>
      </c>
      <c r="E144" s="72" t="s">
        <v>2</v>
      </c>
      <c r="F144" s="181">
        <v>25</v>
      </c>
      <c r="G144" s="63" t="s">
        <v>1603</v>
      </c>
      <c r="H144" s="217">
        <v>0.1</v>
      </c>
      <c r="I144" s="49">
        <f t="shared" si="11"/>
        <v>206</v>
      </c>
      <c r="J144" s="48">
        <f t="shared" si="6"/>
        <v>247.2</v>
      </c>
      <c r="K144" s="47">
        <f t="shared" si="7"/>
        <v>5150</v>
      </c>
      <c r="L144" s="46">
        <f t="shared" si="8"/>
        <v>6180</v>
      </c>
      <c r="U144" s="45">
        <v>206</v>
      </c>
    </row>
    <row r="145" spans="1:21">
      <c r="A145" s="78" t="s">
        <v>1607</v>
      </c>
      <c r="B145" s="77" t="s">
        <v>1626</v>
      </c>
      <c r="C145" s="219" t="s">
        <v>1632</v>
      </c>
      <c r="D145" s="218" t="s">
        <v>1631</v>
      </c>
      <c r="E145" s="72" t="s">
        <v>2</v>
      </c>
      <c r="F145" s="181">
        <v>25</v>
      </c>
      <c r="G145" s="63" t="s">
        <v>1603</v>
      </c>
      <c r="H145" s="217">
        <v>0.1</v>
      </c>
      <c r="I145" s="49">
        <f t="shared" si="11"/>
        <v>274</v>
      </c>
      <c r="J145" s="48">
        <f t="shared" si="6"/>
        <v>328.8</v>
      </c>
      <c r="K145" s="47">
        <f t="shared" si="7"/>
        <v>6850</v>
      </c>
      <c r="L145" s="46">
        <f t="shared" si="8"/>
        <v>8220</v>
      </c>
      <c r="U145" s="45">
        <v>274</v>
      </c>
    </row>
    <row r="146" spans="1:21">
      <c r="A146" s="78" t="s">
        <v>1607</v>
      </c>
      <c r="B146" s="77" t="s">
        <v>1626</v>
      </c>
      <c r="C146" s="219" t="s">
        <v>1630</v>
      </c>
      <c r="D146" s="218" t="s">
        <v>1629</v>
      </c>
      <c r="E146" s="72" t="s">
        <v>2</v>
      </c>
      <c r="F146" s="181">
        <v>25</v>
      </c>
      <c r="G146" s="63" t="s">
        <v>1603</v>
      </c>
      <c r="H146" s="217">
        <v>0.1</v>
      </c>
      <c r="I146" s="49">
        <f t="shared" si="11"/>
        <v>328</v>
      </c>
      <c r="J146" s="48">
        <f t="shared" si="6"/>
        <v>393.6</v>
      </c>
      <c r="K146" s="47">
        <f t="shared" si="7"/>
        <v>8200</v>
      </c>
      <c r="L146" s="46">
        <f t="shared" si="8"/>
        <v>9840</v>
      </c>
      <c r="U146" s="45">
        <v>328</v>
      </c>
    </row>
    <row r="147" spans="1:21">
      <c r="A147" s="78" t="s">
        <v>1607</v>
      </c>
      <c r="B147" s="77" t="s">
        <v>1626</v>
      </c>
      <c r="C147" s="219" t="s">
        <v>1628</v>
      </c>
      <c r="D147" s="218" t="s">
        <v>1627</v>
      </c>
      <c r="E147" s="72" t="s">
        <v>2</v>
      </c>
      <c r="F147" s="181">
        <v>25</v>
      </c>
      <c r="G147" s="63" t="s">
        <v>1603</v>
      </c>
      <c r="H147" s="217">
        <v>0.1</v>
      </c>
      <c r="I147" s="49">
        <f t="shared" si="11"/>
        <v>348</v>
      </c>
      <c r="J147" s="48">
        <f t="shared" si="6"/>
        <v>417.6</v>
      </c>
      <c r="K147" s="47">
        <f t="shared" si="7"/>
        <v>8700</v>
      </c>
      <c r="L147" s="46">
        <f t="shared" si="8"/>
        <v>10440</v>
      </c>
      <c r="U147" s="45">
        <v>348</v>
      </c>
    </row>
    <row r="148" spans="1:21">
      <c r="A148" s="78" t="s">
        <v>1607</v>
      </c>
      <c r="B148" s="77" t="s">
        <v>1626</v>
      </c>
      <c r="C148" s="219" t="s">
        <v>1625</v>
      </c>
      <c r="D148" s="218" t="s">
        <v>1624</v>
      </c>
      <c r="E148" s="72" t="s">
        <v>2</v>
      </c>
      <c r="F148" s="181">
        <v>25</v>
      </c>
      <c r="G148" s="63" t="s">
        <v>1603</v>
      </c>
      <c r="H148" s="217">
        <v>0.1</v>
      </c>
      <c r="I148" s="49">
        <f t="shared" si="11"/>
        <v>476</v>
      </c>
      <c r="J148" s="48">
        <f t="shared" si="6"/>
        <v>571.20000000000005</v>
      </c>
      <c r="K148" s="47">
        <f t="shared" si="7"/>
        <v>11900</v>
      </c>
      <c r="L148" s="46">
        <f t="shared" si="8"/>
        <v>14280</v>
      </c>
      <c r="U148" s="45">
        <v>476</v>
      </c>
    </row>
    <row r="149" spans="1:21">
      <c r="A149" s="78" t="s">
        <v>1607</v>
      </c>
      <c r="B149" s="75" t="s">
        <v>1623</v>
      </c>
      <c r="C149" s="219" t="s">
        <v>1622</v>
      </c>
      <c r="D149" s="218" t="s">
        <v>1621</v>
      </c>
      <c r="E149" s="72" t="s">
        <v>2</v>
      </c>
      <c r="F149" s="181">
        <v>100</v>
      </c>
      <c r="G149" s="63" t="s">
        <v>1620</v>
      </c>
      <c r="H149" s="217">
        <v>0.3</v>
      </c>
      <c r="I149" s="49">
        <f t="shared" si="11"/>
        <v>6</v>
      </c>
      <c r="J149" s="48">
        <f t="shared" ref="J149:J200" si="12">ROUND(I149*1.2,2)</f>
        <v>7.2</v>
      </c>
      <c r="K149" s="47">
        <f t="shared" ref="K149:K200" si="13">ROUND(I149*F149,2)</f>
        <v>600</v>
      </c>
      <c r="L149" s="46">
        <f t="shared" ref="L149:L200" si="14">ROUND(K149*1.2,2)</f>
        <v>720</v>
      </c>
      <c r="U149" s="45">
        <v>6</v>
      </c>
    </row>
    <row r="150" spans="1:21">
      <c r="A150" s="78" t="s">
        <v>1607</v>
      </c>
      <c r="B150" s="75" t="s">
        <v>1615</v>
      </c>
      <c r="C150" s="219" t="s">
        <v>1619</v>
      </c>
      <c r="D150" s="218" t="s">
        <v>1618</v>
      </c>
      <c r="E150" s="72" t="s">
        <v>2</v>
      </c>
      <c r="F150" s="181">
        <v>250</v>
      </c>
      <c r="G150" s="63" t="s">
        <v>1603</v>
      </c>
      <c r="H150" s="217">
        <v>0.5</v>
      </c>
      <c r="I150" s="49">
        <f t="shared" si="11"/>
        <v>34</v>
      </c>
      <c r="J150" s="48">
        <f t="shared" si="12"/>
        <v>40.799999999999997</v>
      </c>
      <c r="K150" s="47">
        <f t="shared" si="13"/>
        <v>8500</v>
      </c>
      <c r="L150" s="46">
        <f t="shared" si="14"/>
        <v>10200</v>
      </c>
      <c r="U150" s="45">
        <v>34</v>
      </c>
    </row>
    <row r="151" spans="1:21">
      <c r="A151" s="78" t="s">
        <v>1607</v>
      </c>
      <c r="B151" s="77" t="s">
        <v>1615</v>
      </c>
      <c r="C151" s="219" t="s">
        <v>1617</v>
      </c>
      <c r="D151" s="218" t="s">
        <v>1616</v>
      </c>
      <c r="E151" s="72" t="s">
        <v>2</v>
      </c>
      <c r="F151" s="181">
        <v>62.5</v>
      </c>
      <c r="G151" s="179" t="s">
        <v>1603</v>
      </c>
      <c r="H151" s="217">
        <v>0.2</v>
      </c>
      <c r="I151" s="49">
        <f t="shared" si="11"/>
        <v>100.5</v>
      </c>
      <c r="J151" s="48">
        <f t="shared" si="12"/>
        <v>120.6</v>
      </c>
      <c r="K151" s="47">
        <f t="shared" si="13"/>
        <v>6281.25</v>
      </c>
      <c r="L151" s="46">
        <f t="shared" si="14"/>
        <v>7537.5</v>
      </c>
      <c r="U151" s="45">
        <v>100.5</v>
      </c>
    </row>
    <row r="152" spans="1:21">
      <c r="A152" s="78" t="s">
        <v>1607</v>
      </c>
      <c r="B152" s="77" t="s">
        <v>1615</v>
      </c>
      <c r="C152" s="219" t="s">
        <v>1614</v>
      </c>
      <c r="D152" s="218" t="s">
        <v>2152</v>
      </c>
      <c r="E152" s="72" t="s">
        <v>1432</v>
      </c>
      <c r="F152" s="181">
        <v>50</v>
      </c>
      <c r="G152" s="179" t="s">
        <v>1603</v>
      </c>
      <c r="H152" s="217">
        <v>0.2</v>
      </c>
      <c r="I152" s="49">
        <f t="shared" si="11"/>
        <v>75.5</v>
      </c>
      <c r="J152" s="48">
        <f t="shared" si="12"/>
        <v>90.6</v>
      </c>
      <c r="K152" s="47">
        <f t="shared" si="13"/>
        <v>3775</v>
      </c>
      <c r="L152" s="46">
        <f t="shared" si="14"/>
        <v>4530</v>
      </c>
      <c r="U152" s="45">
        <v>75.5</v>
      </c>
    </row>
    <row r="153" spans="1:21">
      <c r="A153" s="78" t="s">
        <v>1607</v>
      </c>
      <c r="B153" s="75" t="s">
        <v>1613</v>
      </c>
      <c r="C153" s="219" t="s">
        <v>1612</v>
      </c>
      <c r="D153" s="218" t="s">
        <v>1611</v>
      </c>
      <c r="E153" s="72" t="s">
        <v>2</v>
      </c>
      <c r="F153" s="181">
        <v>72</v>
      </c>
      <c r="G153" s="63" t="s">
        <v>1603</v>
      </c>
      <c r="H153" s="217">
        <v>0.5</v>
      </c>
      <c r="I153" s="49">
        <f t="shared" si="11"/>
        <v>71</v>
      </c>
      <c r="J153" s="48">
        <f t="shared" si="12"/>
        <v>85.2</v>
      </c>
      <c r="K153" s="47">
        <f t="shared" si="13"/>
        <v>5112</v>
      </c>
      <c r="L153" s="46">
        <f t="shared" si="14"/>
        <v>6134.4</v>
      </c>
      <c r="U153" s="45">
        <v>71</v>
      </c>
    </row>
    <row r="154" spans="1:21">
      <c r="A154" s="78" t="s">
        <v>1607</v>
      </c>
      <c r="B154" s="75" t="s">
        <v>1608</v>
      </c>
      <c r="C154" s="219" t="s">
        <v>1610</v>
      </c>
      <c r="D154" s="218" t="s">
        <v>1609</v>
      </c>
      <c r="E154" s="72" t="s">
        <v>2</v>
      </c>
      <c r="F154" s="181">
        <v>50</v>
      </c>
      <c r="G154" s="63" t="s">
        <v>1603</v>
      </c>
      <c r="H154" s="217">
        <v>0.5</v>
      </c>
      <c r="I154" s="49">
        <f t="shared" si="11"/>
        <v>80</v>
      </c>
      <c r="J154" s="48">
        <f t="shared" si="12"/>
        <v>96</v>
      </c>
      <c r="K154" s="47">
        <f t="shared" si="13"/>
        <v>4000</v>
      </c>
      <c r="L154" s="46">
        <f t="shared" si="14"/>
        <v>4800</v>
      </c>
      <c r="U154" s="45">
        <v>80</v>
      </c>
    </row>
    <row r="155" spans="1:21" ht="15.75" thickBot="1">
      <c r="A155" s="44" t="s">
        <v>1607</v>
      </c>
      <c r="B155" s="40" t="s">
        <v>1606</v>
      </c>
      <c r="C155" s="216" t="s">
        <v>1605</v>
      </c>
      <c r="D155" s="215" t="s">
        <v>1604</v>
      </c>
      <c r="E155" s="37" t="s">
        <v>2</v>
      </c>
      <c r="F155" s="214">
        <v>62.5</v>
      </c>
      <c r="G155" s="28" t="s">
        <v>1603</v>
      </c>
      <c r="H155" s="212">
        <v>0.05</v>
      </c>
      <c r="I155" s="14">
        <f t="shared" si="11"/>
        <v>427</v>
      </c>
      <c r="J155" s="13">
        <f t="shared" si="12"/>
        <v>512.4</v>
      </c>
      <c r="K155" s="12">
        <f t="shared" si="13"/>
        <v>26687.5</v>
      </c>
      <c r="L155" s="11">
        <f t="shared" si="14"/>
        <v>32025</v>
      </c>
      <c r="U155" s="10">
        <v>427</v>
      </c>
    </row>
    <row r="156" spans="1:21">
      <c r="A156" s="462" t="s">
        <v>1424</v>
      </c>
      <c r="B156" s="75" t="s">
        <v>1596</v>
      </c>
      <c r="C156" s="219" t="s">
        <v>1602</v>
      </c>
      <c r="D156" s="218" t="s">
        <v>1601</v>
      </c>
      <c r="E156" s="72" t="s">
        <v>1432</v>
      </c>
      <c r="F156" s="181">
        <v>41</v>
      </c>
      <c r="G156" s="179" t="s">
        <v>101</v>
      </c>
      <c r="H156" s="217" t="s">
        <v>4</v>
      </c>
      <c r="I156" s="49">
        <f t="shared" ref="I156:I181" si="15">ROUND(U156*(1-$L$13),2)</f>
        <v>504</v>
      </c>
      <c r="J156" s="48">
        <f t="shared" si="12"/>
        <v>604.79999999999995</v>
      </c>
      <c r="K156" s="47">
        <f t="shared" si="13"/>
        <v>20664</v>
      </c>
      <c r="L156" s="46">
        <f t="shared" si="14"/>
        <v>24796.799999999999</v>
      </c>
      <c r="U156" s="45">
        <v>504</v>
      </c>
    </row>
    <row r="157" spans="1:21">
      <c r="A157" s="78" t="s">
        <v>1424</v>
      </c>
      <c r="B157" s="77" t="s">
        <v>1596</v>
      </c>
      <c r="C157" s="219" t="s">
        <v>1600</v>
      </c>
      <c r="D157" s="218" t="s">
        <v>1599</v>
      </c>
      <c r="E157" s="72" t="s">
        <v>1432</v>
      </c>
      <c r="F157" s="181">
        <v>32.799999999999997</v>
      </c>
      <c r="G157" s="179" t="s">
        <v>101</v>
      </c>
      <c r="H157" s="217" t="s">
        <v>4</v>
      </c>
      <c r="I157" s="49">
        <f t="shared" si="15"/>
        <v>616</v>
      </c>
      <c r="J157" s="48">
        <f t="shared" si="12"/>
        <v>739.2</v>
      </c>
      <c r="K157" s="47">
        <f t="shared" si="13"/>
        <v>20204.8</v>
      </c>
      <c r="L157" s="46">
        <f t="shared" si="14"/>
        <v>24245.759999999998</v>
      </c>
      <c r="U157" s="45">
        <v>616</v>
      </c>
    </row>
    <row r="158" spans="1:21">
      <c r="A158" s="78" t="s">
        <v>1424</v>
      </c>
      <c r="B158" s="77" t="s">
        <v>1596</v>
      </c>
      <c r="C158" s="219" t="s">
        <v>1598</v>
      </c>
      <c r="D158" s="218" t="s">
        <v>1597</v>
      </c>
      <c r="E158" s="72" t="s">
        <v>1432</v>
      </c>
      <c r="F158" s="181">
        <v>26</v>
      </c>
      <c r="G158" s="63" t="s">
        <v>101</v>
      </c>
      <c r="H158" s="217" t="s">
        <v>4</v>
      </c>
      <c r="I158" s="49">
        <f t="shared" si="15"/>
        <v>898</v>
      </c>
      <c r="J158" s="48">
        <f t="shared" si="12"/>
        <v>1077.5999999999999</v>
      </c>
      <c r="K158" s="47">
        <f t="shared" si="13"/>
        <v>23348</v>
      </c>
      <c r="L158" s="46">
        <f t="shared" si="14"/>
        <v>28017.599999999999</v>
      </c>
      <c r="U158" s="45">
        <v>898</v>
      </c>
    </row>
    <row r="159" spans="1:21">
      <c r="A159" s="78" t="s">
        <v>1424</v>
      </c>
      <c r="B159" s="77" t="s">
        <v>1596</v>
      </c>
      <c r="C159" s="219" t="s">
        <v>1595</v>
      </c>
      <c r="D159" s="218" t="s">
        <v>1594</v>
      </c>
      <c r="E159" s="72" t="s">
        <v>1432</v>
      </c>
      <c r="F159" s="181">
        <v>2</v>
      </c>
      <c r="G159" s="63" t="s">
        <v>101</v>
      </c>
      <c r="H159" s="217" t="s">
        <v>4</v>
      </c>
      <c r="I159" s="49">
        <f t="shared" si="15"/>
        <v>1912</v>
      </c>
      <c r="J159" s="48">
        <f t="shared" si="12"/>
        <v>2294.4</v>
      </c>
      <c r="K159" s="47">
        <f t="shared" si="13"/>
        <v>3824</v>
      </c>
      <c r="L159" s="46">
        <f t="shared" si="14"/>
        <v>4588.8</v>
      </c>
      <c r="U159" s="45">
        <v>1912</v>
      </c>
    </row>
    <row r="160" spans="1:21">
      <c r="A160" s="78" t="s">
        <v>1424</v>
      </c>
      <c r="B160" s="75" t="s">
        <v>1589</v>
      </c>
      <c r="C160" s="219" t="s">
        <v>1593</v>
      </c>
      <c r="D160" s="218" t="s">
        <v>1592</v>
      </c>
      <c r="E160" s="72" t="s">
        <v>1432</v>
      </c>
      <c r="F160" s="181">
        <v>42</v>
      </c>
      <c r="G160" s="63" t="s">
        <v>101</v>
      </c>
      <c r="H160" s="217" t="s">
        <v>4</v>
      </c>
      <c r="I160" s="49">
        <f t="shared" si="15"/>
        <v>388</v>
      </c>
      <c r="J160" s="48">
        <f t="shared" si="12"/>
        <v>465.6</v>
      </c>
      <c r="K160" s="47">
        <f t="shared" si="13"/>
        <v>16296</v>
      </c>
      <c r="L160" s="46">
        <f t="shared" si="14"/>
        <v>19555.2</v>
      </c>
      <c r="U160" s="45">
        <v>388</v>
      </c>
    </row>
    <row r="161" spans="1:21">
      <c r="A161" s="78" t="s">
        <v>1424</v>
      </c>
      <c r="B161" s="77" t="s">
        <v>1589</v>
      </c>
      <c r="C161" s="219" t="s">
        <v>1591</v>
      </c>
      <c r="D161" s="218" t="s">
        <v>1590</v>
      </c>
      <c r="E161" s="72" t="s">
        <v>1432</v>
      </c>
      <c r="F161" s="181">
        <v>31.5</v>
      </c>
      <c r="G161" s="179" t="s">
        <v>101</v>
      </c>
      <c r="H161" s="217" t="s">
        <v>4</v>
      </c>
      <c r="I161" s="49">
        <f t="shared" si="15"/>
        <v>486</v>
      </c>
      <c r="J161" s="48">
        <f t="shared" si="12"/>
        <v>583.20000000000005</v>
      </c>
      <c r="K161" s="47">
        <f t="shared" si="13"/>
        <v>15309</v>
      </c>
      <c r="L161" s="46">
        <f t="shared" si="14"/>
        <v>18370.8</v>
      </c>
      <c r="U161" s="45">
        <v>486</v>
      </c>
    </row>
    <row r="162" spans="1:21">
      <c r="A162" s="78" t="s">
        <v>1424</v>
      </c>
      <c r="B162" s="77" t="s">
        <v>1589</v>
      </c>
      <c r="C162" s="219" t="s">
        <v>1588</v>
      </c>
      <c r="D162" s="218" t="s">
        <v>1587</v>
      </c>
      <c r="E162" s="72" t="s">
        <v>1432</v>
      </c>
      <c r="F162" s="181">
        <v>40</v>
      </c>
      <c r="G162" s="179" t="s">
        <v>101</v>
      </c>
      <c r="H162" s="217" t="s">
        <v>4</v>
      </c>
      <c r="I162" s="49">
        <f t="shared" si="15"/>
        <v>516</v>
      </c>
      <c r="J162" s="48">
        <f t="shared" si="12"/>
        <v>619.20000000000005</v>
      </c>
      <c r="K162" s="47">
        <f t="shared" si="13"/>
        <v>20640</v>
      </c>
      <c r="L162" s="46">
        <f t="shared" si="14"/>
        <v>24768</v>
      </c>
      <c r="U162" s="45">
        <v>516</v>
      </c>
    </row>
    <row r="163" spans="1:21">
      <c r="A163" s="78" t="s">
        <v>1424</v>
      </c>
      <c r="B163" s="75" t="s">
        <v>1586</v>
      </c>
      <c r="C163" s="219" t="s">
        <v>1585</v>
      </c>
      <c r="D163" s="218" t="s">
        <v>1584</v>
      </c>
      <c r="E163" s="72" t="s">
        <v>1432</v>
      </c>
      <c r="F163" s="181">
        <v>100</v>
      </c>
      <c r="G163" s="179" t="s">
        <v>101</v>
      </c>
      <c r="H163" s="217" t="s">
        <v>4</v>
      </c>
      <c r="I163" s="49">
        <f t="shared" si="15"/>
        <v>44</v>
      </c>
      <c r="J163" s="48">
        <f t="shared" si="12"/>
        <v>52.8</v>
      </c>
      <c r="K163" s="47">
        <f t="shared" si="13"/>
        <v>4400</v>
      </c>
      <c r="L163" s="46">
        <f t="shared" si="14"/>
        <v>5280</v>
      </c>
      <c r="U163" s="45">
        <v>44</v>
      </c>
    </row>
    <row r="164" spans="1:21">
      <c r="A164" s="78" t="s">
        <v>1424</v>
      </c>
      <c r="B164" s="75" t="s">
        <v>1556</v>
      </c>
      <c r="C164" s="219" t="s">
        <v>1583</v>
      </c>
      <c r="D164" s="218" t="s">
        <v>1938</v>
      </c>
      <c r="E164" s="72" t="s">
        <v>1420</v>
      </c>
      <c r="F164" s="181">
        <v>2000</v>
      </c>
      <c r="G164" s="63" t="s">
        <v>1419</v>
      </c>
      <c r="H164" s="217" t="s">
        <v>4</v>
      </c>
      <c r="I164" s="49">
        <f t="shared" si="15"/>
        <v>3.2</v>
      </c>
      <c r="J164" s="48">
        <f t="shared" si="12"/>
        <v>3.84</v>
      </c>
      <c r="K164" s="47">
        <f t="shared" si="13"/>
        <v>6400</v>
      </c>
      <c r="L164" s="46">
        <f t="shared" si="14"/>
        <v>7680</v>
      </c>
      <c r="U164" s="45">
        <v>3.2</v>
      </c>
    </row>
    <row r="165" spans="1:21">
      <c r="A165" s="78" t="s">
        <v>1424</v>
      </c>
      <c r="B165" s="77" t="s">
        <v>1556</v>
      </c>
      <c r="C165" s="219" t="s">
        <v>1582</v>
      </c>
      <c r="D165" s="218" t="s">
        <v>1581</v>
      </c>
      <c r="E165" s="72" t="s">
        <v>1420</v>
      </c>
      <c r="F165" s="181">
        <v>1300</v>
      </c>
      <c r="G165" s="63" t="s">
        <v>1419</v>
      </c>
      <c r="H165" s="217" t="s">
        <v>4</v>
      </c>
      <c r="I165" s="49">
        <f t="shared" si="15"/>
        <v>3.6</v>
      </c>
      <c r="J165" s="48">
        <f t="shared" si="12"/>
        <v>4.32</v>
      </c>
      <c r="K165" s="47">
        <f t="shared" si="13"/>
        <v>4680</v>
      </c>
      <c r="L165" s="46">
        <f t="shared" si="14"/>
        <v>5616</v>
      </c>
      <c r="U165" s="45">
        <v>3.6</v>
      </c>
    </row>
    <row r="166" spans="1:21">
      <c r="A166" s="78" t="s">
        <v>1424</v>
      </c>
      <c r="B166" s="77" t="s">
        <v>1556</v>
      </c>
      <c r="C166" s="219" t="s">
        <v>1580</v>
      </c>
      <c r="D166" s="218" t="s">
        <v>1579</v>
      </c>
      <c r="E166" s="72" t="s">
        <v>1420</v>
      </c>
      <c r="F166" s="181">
        <v>1170</v>
      </c>
      <c r="G166" s="63" t="s">
        <v>1419</v>
      </c>
      <c r="H166" s="217" t="s">
        <v>4</v>
      </c>
      <c r="I166" s="49">
        <f t="shared" si="15"/>
        <v>4</v>
      </c>
      <c r="J166" s="48">
        <f t="shared" si="12"/>
        <v>4.8</v>
      </c>
      <c r="K166" s="47">
        <f t="shared" si="13"/>
        <v>4680</v>
      </c>
      <c r="L166" s="46">
        <f t="shared" si="14"/>
        <v>5616</v>
      </c>
      <c r="U166" s="45">
        <v>4</v>
      </c>
    </row>
    <row r="167" spans="1:21">
      <c r="A167" s="78" t="s">
        <v>1424</v>
      </c>
      <c r="B167" s="77" t="s">
        <v>1556</v>
      </c>
      <c r="C167" s="219" t="s">
        <v>1578</v>
      </c>
      <c r="D167" s="218" t="s">
        <v>1577</v>
      </c>
      <c r="E167" s="72" t="s">
        <v>1420</v>
      </c>
      <c r="F167" s="181">
        <v>930</v>
      </c>
      <c r="G167" s="63" t="s">
        <v>1419</v>
      </c>
      <c r="H167" s="217" t="s">
        <v>4</v>
      </c>
      <c r="I167" s="49">
        <f t="shared" si="15"/>
        <v>4.4000000000000004</v>
      </c>
      <c r="J167" s="48">
        <f t="shared" si="12"/>
        <v>5.28</v>
      </c>
      <c r="K167" s="47">
        <f t="shared" si="13"/>
        <v>4092</v>
      </c>
      <c r="L167" s="46">
        <f t="shared" si="14"/>
        <v>4910.3999999999996</v>
      </c>
      <c r="U167" s="45">
        <v>4.4000000000000004</v>
      </c>
    </row>
    <row r="168" spans="1:21">
      <c r="A168" s="78" t="s">
        <v>1424</v>
      </c>
      <c r="B168" s="77" t="s">
        <v>1556</v>
      </c>
      <c r="C168" s="219" t="s">
        <v>1576</v>
      </c>
      <c r="D168" s="218" t="s">
        <v>1575</v>
      </c>
      <c r="E168" s="72" t="s">
        <v>1420</v>
      </c>
      <c r="F168" s="181">
        <v>720</v>
      </c>
      <c r="G168" s="63" t="s">
        <v>1419</v>
      </c>
      <c r="H168" s="217" t="s">
        <v>4</v>
      </c>
      <c r="I168" s="49">
        <f t="shared" si="15"/>
        <v>4.5999999999999996</v>
      </c>
      <c r="J168" s="48">
        <f t="shared" si="12"/>
        <v>5.52</v>
      </c>
      <c r="K168" s="47">
        <f t="shared" si="13"/>
        <v>3312</v>
      </c>
      <c r="L168" s="46">
        <f t="shared" si="14"/>
        <v>3974.4</v>
      </c>
      <c r="U168" s="45">
        <v>4.6000000000000005</v>
      </c>
    </row>
    <row r="169" spans="1:21">
      <c r="A169" s="78" t="s">
        <v>1424</v>
      </c>
      <c r="B169" s="77" t="s">
        <v>1556</v>
      </c>
      <c r="C169" s="219" t="s">
        <v>1574</v>
      </c>
      <c r="D169" s="218" t="s">
        <v>1573</v>
      </c>
      <c r="E169" s="72" t="s">
        <v>1420</v>
      </c>
      <c r="F169" s="181">
        <v>560</v>
      </c>
      <c r="G169" s="63" t="s">
        <v>1419</v>
      </c>
      <c r="H169" s="217" t="s">
        <v>4</v>
      </c>
      <c r="I169" s="49">
        <f t="shared" si="15"/>
        <v>5.0999999999999996</v>
      </c>
      <c r="J169" s="48">
        <f t="shared" si="12"/>
        <v>6.12</v>
      </c>
      <c r="K169" s="47">
        <f t="shared" si="13"/>
        <v>2856</v>
      </c>
      <c r="L169" s="46">
        <f t="shared" si="14"/>
        <v>3427.2</v>
      </c>
      <c r="U169" s="45">
        <v>5.1000000000000005</v>
      </c>
    </row>
    <row r="170" spans="1:21">
      <c r="A170" s="78" t="s">
        <v>1424</v>
      </c>
      <c r="B170" s="77" t="s">
        <v>1556</v>
      </c>
      <c r="C170" s="219" t="s">
        <v>1572</v>
      </c>
      <c r="D170" s="218" t="s">
        <v>1571</v>
      </c>
      <c r="E170" s="72" t="s">
        <v>1420</v>
      </c>
      <c r="F170" s="181">
        <v>530</v>
      </c>
      <c r="G170" s="63" t="s">
        <v>1419</v>
      </c>
      <c r="H170" s="217" t="s">
        <v>4</v>
      </c>
      <c r="I170" s="49">
        <f t="shared" si="15"/>
        <v>5.2</v>
      </c>
      <c r="J170" s="48">
        <f t="shared" si="12"/>
        <v>6.24</v>
      </c>
      <c r="K170" s="47">
        <f t="shared" si="13"/>
        <v>2756</v>
      </c>
      <c r="L170" s="46">
        <f t="shared" si="14"/>
        <v>3307.2</v>
      </c>
      <c r="U170" s="45">
        <v>5.2</v>
      </c>
    </row>
    <row r="171" spans="1:21">
      <c r="A171" s="78" t="s">
        <v>1424</v>
      </c>
      <c r="B171" s="77" t="s">
        <v>1556</v>
      </c>
      <c r="C171" s="219" t="s">
        <v>1570</v>
      </c>
      <c r="D171" s="218" t="s">
        <v>1569</v>
      </c>
      <c r="E171" s="72" t="s">
        <v>1420</v>
      </c>
      <c r="F171" s="181">
        <v>470</v>
      </c>
      <c r="G171" s="63" t="s">
        <v>1419</v>
      </c>
      <c r="H171" s="217" t="s">
        <v>4</v>
      </c>
      <c r="I171" s="49">
        <f t="shared" si="15"/>
        <v>5.6</v>
      </c>
      <c r="J171" s="48">
        <f t="shared" si="12"/>
        <v>6.72</v>
      </c>
      <c r="K171" s="47">
        <f t="shared" si="13"/>
        <v>2632</v>
      </c>
      <c r="L171" s="46">
        <f t="shared" si="14"/>
        <v>3158.4</v>
      </c>
      <c r="U171" s="45">
        <v>5.6000000000000005</v>
      </c>
    </row>
    <row r="172" spans="1:21">
      <c r="A172" s="78" t="s">
        <v>1424</v>
      </c>
      <c r="B172" s="77" t="s">
        <v>1556</v>
      </c>
      <c r="C172" s="219" t="s">
        <v>1568</v>
      </c>
      <c r="D172" s="218" t="s">
        <v>1567</v>
      </c>
      <c r="E172" s="72" t="s">
        <v>1420</v>
      </c>
      <c r="F172" s="181">
        <v>450</v>
      </c>
      <c r="G172" s="179" t="s">
        <v>1419</v>
      </c>
      <c r="H172" s="217" t="s">
        <v>4</v>
      </c>
      <c r="I172" s="49">
        <f t="shared" si="15"/>
        <v>6.3</v>
      </c>
      <c r="J172" s="48">
        <f t="shared" si="12"/>
        <v>7.56</v>
      </c>
      <c r="K172" s="47">
        <f t="shared" si="13"/>
        <v>2835</v>
      </c>
      <c r="L172" s="46">
        <f t="shared" si="14"/>
        <v>3402</v>
      </c>
      <c r="U172" s="45">
        <v>6.3000000000000007</v>
      </c>
    </row>
    <row r="173" spans="1:21">
      <c r="A173" s="78" t="s">
        <v>1424</v>
      </c>
      <c r="B173" s="77" t="s">
        <v>1556</v>
      </c>
      <c r="C173" s="219" t="s">
        <v>1566</v>
      </c>
      <c r="D173" s="218" t="s">
        <v>1565</v>
      </c>
      <c r="E173" s="72" t="s">
        <v>1420</v>
      </c>
      <c r="F173" s="181">
        <v>370</v>
      </c>
      <c r="G173" s="63" t="s">
        <v>1419</v>
      </c>
      <c r="H173" s="217" t="s">
        <v>4</v>
      </c>
      <c r="I173" s="49">
        <f t="shared" si="15"/>
        <v>6.9</v>
      </c>
      <c r="J173" s="48">
        <f t="shared" si="12"/>
        <v>8.2799999999999994</v>
      </c>
      <c r="K173" s="47">
        <f t="shared" si="13"/>
        <v>2553</v>
      </c>
      <c r="L173" s="46">
        <f t="shared" si="14"/>
        <v>3063.6</v>
      </c>
      <c r="U173" s="45">
        <v>6.9</v>
      </c>
    </row>
    <row r="174" spans="1:21">
      <c r="A174" s="78" t="s">
        <v>1424</v>
      </c>
      <c r="B174" s="77" t="s">
        <v>1556</v>
      </c>
      <c r="C174" s="219" t="s">
        <v>1564</v>
      </c>
      <c r="D174" s="218" t="s">
        <v>1563</v>
      </c>
      <c r="E174" s="72" t="s">
        <v>1420</v>
      </c>
      <c r="F174" s="181">
        <v>330</v>
      </c>
      <c r="G174" s="63" t="s">
        <v>1419</v>
      </c>
      <c r="H174" s="217" t="s">
        <v>4</v>
      </c>
      <c r="I174" s="49">
        <f t="shared" si="15"/>
        <v>7.4</v>
      </c>
      <c r="J174" s="48">
        <f t="shared" si="12"/>
        <v>8.8800000000000008</v>
      </c>
      <c r="K174" s="47">
        <f t="shared" si="13"/>
        <v>2442</v>
      </c>
      <c r="L174" s="46">
        <f t="shared" si="14"/>
        <v>2930.4</v>
      </c>
      <c r="U174" s="45">
        <v>7.4</v>
      </c>
    </row>
    <row r="175" spans="1:21">
      <c r="A175" s="78" t="s">
        <v>1424</v>
      </c>
      <c r="B175" s="77" t="s">
        <v>1556</v>
      </c>
      <c r="C175" s="219" t="s">
        <v>1562</v>
      </c>
      <c r="D175" s="218" t="s">
        <v>1561</v>
      </c>
      <c r="E175" s="72" t="s">
        <v>1420</v>
      </c>
      <c r="F175" s="181">
        <v>280</v>
      </c>
      <c r="G175" s="63" t="s">
        <v>1419</v>
      </c>
      <c r="H175" s="217" t="s">
        <v>4</v>
      </c>
      <c r="I175" s="49">
        <f t="shared" si="15"/>
        <v>8.4</v>
      </c>
      <c r="J175" s="48">
        <f t="shared" si="12"/>
        <v>10.08</v>
      </c>
      <c r="K175" s="47">
        <f t="shared" si="13"/>
        <v>2352</v>
      </c>
      <c r="L175" s="46">
        <f t="shared" si="14"/>
        <v>2822.4</v>
      </c>
      <c r="U175" s="45">
        <v>8.4</v>
      </c>
    </row>
    <row r="176" spans="1:21">
      <c r="A176" s="78" t="s">
        <v>1424</v>
      </c>
      <c r="B176" s="77" t="s">
        <v>1556</v>
      </c>
      <c r="C176" s="219" t="s">
        <v>1560</v>
      </c>
      <c r="D176" s="218" t="s">
        <v>1559</v>
      </c>
      <c r="E176" s="72" t="s">
        <v>1420</v>
      </c>
      <c r="F176" s="181">
        <v>260</v>
      </c>
      <c r="G176" s="63" t="s">
        <v>1419</v>
      </c>
      <c r="H176" s="217" t="s">
        <v>4</v>
      </c>
      <c r="I176" s="49">
        <f t="shared" si="15"/>
        <v>9.6</v>
      </c>
      <c r="J176" s="48">
        <f t="shared" si="12"/>
        <v>11.52</v>
      </c>
      <c r="K176" s="47">
        <f t="shared" si="13"/>
        <v>2496</v>
      </c>
      <c r="L176" s="46">
        <f t="shared" si="14"/>
        <v>2995.2</v>
      </c>
      <c r="U176" s="45">
        <v>9.6000000000000014</v>
      </c>
    </row>
    <row r="177" spans="1:21">
      <c r="A177" s="78" t="s">
        <v>1424</v>
      </c>
      <c r="B177" s="77" t="s">
        <v>1556</v>
      </c>
      <c r="C177" s="219" t="s">
        <v>1558</v>
      </c>
      <c r="D177" s="218" t="s">
        <v>1557</v>
      </c>
      <c r="E177" s="72" t="s">
        <v>1420</v>
      </c>
      <c r="F177" s="181">
        <v>240</v>
      </c>
      <c r="G177" s="63" t="s">
        <v>1419</v>
      </c>
      <c r="H177" s="217" t="s">
        <v>4</v>
      </c>
      <c r="I177" s="49">
        <f t="shared" si="15"/>
        <v>11</v>
      </c>
      <c r="J177" s="48">
        <f t="shared" si="12"/>
        <v>13.2</v>
      </c>
      <c r="K177" s="47">
        <f t="shared" si="13"/>
        <v>2640</v>
      </c>
      <c r="L177" s="46">
        <f t="shared" si="14"/>
        <v>3168</v>
      </c>
      <c r="U177" s="45">
        <v>11</v>
      </c>
    </row>
    <row r="178" spans="1:21">
      <c r="A178" s="78" t="s">
        <v>1424</v>
      </c>
      <c r="B178" s="77" t="s">
        <v>1556</v>
      </c>
      <c r="C178" s="219" t="s">
        <v>1555</v>
      </c>
      <c r="D178" s="218" t="s">
        <v>1554</v>
      </c>
      <c r="E178" s="72" t="s">
        <v>1420</v>
      </c>
      <c r="F178" s="181">
        <v>220</v>
      </c>
      <c r="G178" s="179" t="s">
        <v>1419</v>
      </c>
      <c r="H178" s="217" t="s">
        <v>4</v>
      </c>
      <c r="I178" s="49">
        <f t="shared" si="15"/>
        <v>12.5</v>
      </c>
      <c r="J178" s="48">
        <f t="shared" si="12"/>
        <v>15</v>
      </c>
      <c r="K178" s="47">
        <f t="shared" si="13"/>
        <v>2750</v>
      </c>
      <c r="L178" s="46">
        <f t="shared" si="14"/>
        <v>3300</v>
      </c>
      <c r="U178" s="45">
        <v>12.5</v>
      </c>
    </row>
    <row r="179" spans="1:21">
      <c r="A179" s="78" t="s">
        <v>1424</v>
      </c>
      <c r="B179" s="75" t="s">
        <v>1529</v>
      </c>
      <c r="C179" s="219" t="s">
        <v>1553</v>
      </c>
      <c r="D179" s="218" t="s">
        <v>1552</v>
      </c>
      <c r="E179" s="72" t="s">
        <v>1420</v>
      </c>
      <c r="F179" s="181">
        <v>1300</v>
      </c>
      <c r="G179" s="63" t="s">
        <v>1419</v>
      </c>
      <c r="H179" s="217" t="s">
        <v>4</v>
      </c>
      <c r="I179" s="49">
        <f t="shared" si="15"/>
        <v>3.7</v>
      </c>
      <c r="J179" s="48">
        <f t="shared" si="12"/>
        <v>4.4400000000000004</v>
      </c>
      <c r="K179" s="47">
        <f t="shared" si="13"/>
        <v>4810</v>
      </c>
      <c r="L179" s="46">
        <f t="shared" si="14"/>
        <v>5772</v>
      </c>
      <c r="U179" s="45">
        <v>3.7</v>
      </c>
    </row>
    <row r="180" spans="1:21">
      <c r="A180" s="78" t="s">
        <v>1424</v>
      </c>
      <c r="B180" s="77" t="s">
        <v>1529</v>
      </c>
      <c r="C180" s="219" t="s">
        <v>1551</v>
      </c>
      <c r="D180" s="218" t="s">
        <v>1550</v>
      </c>
      <c r="E180" s="72" t="s">
        <v>1420</v>
      </c>
      <c r="F180" s="181">
        <v>1170</v>
      </c>
      <c r="G180" s="63" t="s">
        <v>1419</v>
      </c>
      <c r="H180" s="217" t="s">
        <v>4</v>
      </c>
      <c r="I180" s="49">
        <f t="shared" si="15"/>
        <v>4.0999999999999996</v>
      </c>
      <c r="J180" s="48">
        <f t="shared" si="12"/>
        <v>4.92</v>
      </c>
      <c r="K180" s="47">
        <f t="shared" si="13"/>
        <v>4797</v>
      </c>
      <c r="L180" s="46">
        <f t="shared" si="14"/>
        <v>5756.4</v>
      </c>
      <c r="U180" s="45">
        <v>4.1000000000000005</v>
      </c>
    </row>
    <row r="181" spans="1:21">
      <c r="A181" s="78" t="s">
        <v>1424</v>
      </c>
      <c r="B181" s="77" t="s">
        <v>1529</v>
      </c>
      <c r="C181" s="219" t="s">
        <v>1549</v>
      </c>
      <c r="D181" s="218" t="s">
        <v>1548</v>
      </c>
      <c r="E181" s="72" t="s">
        <v>1420</v>
      </c>
      <c r="F181" s="181">
        <v>930</v>
      </c>
      <c r="G181" s="63" t="s">
        <v>1419</v>
      </c>
      <c r="H181" s="217" t="s">
        <v>4</v>
      </c>
      <c r="I181" s="49">
        <f t="shared" si="15"/>
        <v>4.5</v>
      </c>
      <c r="J181" s="48">
        <f t="shared" si="12"/>
        <v>5.4</v>
      </c>
      <c r="K181" s="47">
        <f t="shared" si="13"/>
        <v>4185</v>
      </c>
      <c r="L181" s="46">
        <f t="shared" si="14"/>
        <v>5022</v>
      </c>
      <c r="U181" s="45">
        <v>4.5</v>
      </c>
    </row>
    <row r="182" spans="1:21">
      <c r="A182" s="78" t="s">
        <v>1424</v>
      </c>
      <c r="B182" s="77" t="s">
        <v>1529</v>
      </c>
      <c r="C182" s="219" t="s">
        <v>1547</v>
      </c>
      <c r="D182" s="218" t="s">
        <v>1546</v>
      </c>
      <c r="E182" s="72" t="s">
        <v>1420</v>
      </c>
      <c r="F182" s="181">
        <v>720</v>
      </c>
      <c r="G182" s="179" t="s">
        <v>1419</v>
      </c>
      <c r="H182" s="217" t="s">
        <v>4</v>
      </c>
      <c r="I182" s="49">
        <f t="shared" ref="I182:I213" si="16">ROUND(U182*(1-$L$13),2)</f>
        <v>4.7</v>
      </c>
      <c r="J182" s="48">
        <f t="shared" si="12"/>
        <v>5.64</v>
      </c>
      <c r="K182" s="47">
        <f t="shared" si="13"/>
        <v>3384</v>
      </c>
      <c r="L182" s="46">
        <f t="shared" si="14"/>
        <v>4060.8</v>
      </c>
      <c r="U182" s="45">
        <v>4.7</v>
      </c>
    </row>
    <row r="183" spans="1:21">
      <c r="A183" s="78" t="s">
        <v>1424</v>
      </c>
      <c r="B183" s="77" t="s">
        <v>1529</v>
      </c>
      <c r="C183" s="219" t="s">
        <v>1545</v>
      </c>
      <c r="D183" s="218" t="s">
        <v>1544</v>
      </c>
      <c r="E183" s="72" t="s">
        <v>1420</v>
      </c>
      <c r="F183" s="181">
        <v>560</v>
      </c>
      <c r="G183" s="63" t="s">
        <v>1419</v>
      </c>
      <c r="H183" s="217" t="s">
        <v>4</v>
      </c>
      <c r="I183" s="49">
        <f t="shared" si="16"/>
        <v>5.0999999999999996</v>
      </c>
      <c r="J183" s="48">
        <f t="shared" si="12"/>
        <v>6.12</v>
      </c>
      <c r="K183" s="47">
        <f t="shared" si="13"/>
        <v>2856</v>
      </c>
      <c r="L183" s="46">
        <f t="shared" si="14"/>
        <v>3427.2</v>
      </c>
      <c r="U183" s="45">
        <v>5.1000000000000005</v>
      </c>
    </row>
    <row r="184" spans="1:21">
      <c r="A184" s="78" t="s">
        <v>1424</v>
      </c>
      <c r="B184" s="77" t="s">
        <v>1529</v>
      </c>
      <c r="C184" s="220" t="s">
        <v>1543</v>
      </c>
      <c r="D184" s="218" t="s">
        <v>1542</v>
      </c>
      <c r="E184" s="72" t="s">
        <v>1420</v>
      </c>
      <c r="F184" s="181">
        <v>530</v>
      </c>
      <c r="G184" s="63" t="s">
        <v>1419</v>
      </c>
      <c r="H184" s="217" t="s">
        <v>4</v>
      </c>
      <c r="I184" s="49">
        <f t="shared" si="16"/>
        <v>5.2</v>
      </c>
      <c r="J184" s="48">
        <f t="shared" si="12"/>
        <v>6.24</v>
      </c>
      <c r="K184" s="47">
        <f t="shared" si="13"/>
        <v>2756</v>
      </c>
      <c r="L184" s="46">
        <f t="shared" si="14"/>
        <v>3307.2</v>
      </c>
      <c r="U184" s="45">
        <v>5.2</v>
      </c>
    </row>
    <row r="185" spans="1:21">
      <c r="A185" s="78" t="s">
        <v>1424</v>
      </c>
      <c r="B185" s="77" t="s">
        <v>1529</v>
      </c>
      <c r="C185" s="219" t="s">
        <v>1541</v>
      </c>
      <c r="D185" s="218" t="s">
        <v>1540</v>
      </c>
      <c r="E185" s="72" t="s">
        <v>1420</v>
      </c>
      <c r="F185" s="181">
        <v>470</v>
      </c>
      <c r="G185" s="63" t="s">
        <v>1419</v>
      </c>
      <c r="H185" s="217" t="s">
        <v>4</v>
      </c>
      <c r="I185" s="49">
        <f t="shared" si="16"/>
        <v>5.8</v>
      </c>
      <c r="J185" s="48">
        <f t="shared" si="12"/>
        <v>6.96</v>
      </c>
      <c r="K185" s="47">
        <f t="shared" si="13"/>
        <v>2726</v>
      </c>
      <c r="L185" s="46">
        <f t="shared" si="14"/>
        <v>3271.2</v>
      </c>
      <c r="U185" s="45">
        <v>5.8000000000000007</v>
      </c>
    </row>
    <row r="186" spans="1:21">
      <c r="A186" s="78" t="s">
        <v>1424</v>
      </c>
      <c r="B186" s="77" t="s">
        <v>1529</v>
      </c>
      <c r="C186" s="219" t="s">
        <v>1539</v>
      </c>
      <c r="D186" s="218" t="s">
        <v>1538</v>
      </c>
      <c r="E186" s="72" t="s">
        <v>1420</v>
      </c>
      <c r="F186" s="181">
        <v>450</v>
      </c>
      <c r="G186" s="63" t="s">
        <v>1419</v>
      </c>
      <c r="H186" s="217" t="s">
        <v>4</v>
      </c>
      <c r="I186" s="49">
        <f t="shared" si="16"/>
        <v>6.6</v>
      </c>
      <c r="J186" s="48">
        <f t="shared" si="12"/>
        <v>7.92</v>
      </c>
      <c r="K186" s="47">
        <f t="shared" si="13"/>
        <v>2970</v>
      </c>
      <c r="L186" s="46">
        <f t="shared" si="14"/>
        <v>3564</v>
      </c>
      <c r="U186" s="45">
        <v>6.6000000000000005</v>
      </c>
    </row>
    <row r="187" spans="1:21">
      <c r="A187" s="78" t="s">
        <v>1424</v>
      </c>
      <c r="B187" s="77" t="s">
        <v>1529</v>
      </c>
      <c r="C187" s="219" t="s">
        <v>1537</v>
      </c>
      <c r="D187" s="218" t="s">
        <v>1536</v>
      </c>
      <c r="E187" s="72" t="s">
        <v>1420</v>
      </c>
      <c r="F187" s="181">
        <v>370</v>
      </c>
      <c r="G187" s="63" t="s">
        <v>1419</v>
      </c>
      <c r="H187" s="217" t="s">
        <v>4</v>
      </c>
      <c r="I187" s="49">
        <f t="shared" si="16"/>
        <v>7.2</v>
      </c>
      <c r="J187" s="48">
        <f t="shared" si="12"/>
        <v>8.64</v>
      </c>
      <c r="K187" s="47">
        <f t="shared" si="13"/>
        <v>2664</v>
      </c>
      <c r="L187" s="46">
        <f t="shared" si="14"/>
        <v>3196.8</v>
      </c>
      <c r="U187" s="45">
        <v>7.2</v>
      </c>
    </row>
    <row r="188" spans="1:21">
      <c r="A188" s="78" t="s">
        <v>1424</v>
      </c>
      <c r="B188" s="77" t="s">
        <v>1529</v>
      </c>
      <c r="C188" s="219" t="s">
        <v>1535</v>
      </c>
      <c r="D188" s="218" t="s">
        <v>1534</v>
      </c>
      <c r="E188" s="72" t="s">
        <v>1420</v>
      </c>
      <c r="F188" s="181">
        <v>330</v>
      </c>
      <c r="G188" s="63" t="s">
        <v>1419</v>
      </c>
      <c r="H188" s="217" t="s">
        <v>4</v>
      </c>
      <c r="I188" s="49">
        <f t="shared" si="16"/>
        <v>7.6</v>
      </c>
      <c r="J188" s="48">
        <f t="shared" si="12"/>
        <v>9.1199999999999992</v>
      </c>
      <c r="K188" s="47">
        <f t="shared" si="13"/>
        <v>2508</v>
      </c>
      <c r="L188" s="46">
        <f t="shared" si="14"/>
        <v>3009.6</v>
      </c>
      <c r="U188" s="45">
        <v>7.6000000000000005</v>
      </c>
    </row>
    <row r="189" spans="1:21">
      <c r="A189" s="78" t="s">
        <v>1424</v>
      </c>
      <c r="B189" s="77" t="s">
        <v>1529</v>
      </c>
      <c r="C189" s="220" t="s">
        <v>1533</v>
      </c>
      <c r="D189" s="218" t="s">
        <v>1532</v>
      </c>
      <c r="E189" s="72" t="s">
        <v>1420</v>
      </c>
      <c r="F189" s="181">
        <v>280</v>
      </c>
      <c r="G189" s="179" t="s">
        <v>1419</v>
      </c>
      <c r="H189" s="217" t="s">
        <v>4</v>
      </c>
      <c r="I189" s="49">
        <f t="shared" si="16"/>
        <v>8.6</v>
      </c>
      <c r="J189" s="48">
        <f t="shared" si="12"/>
        <v>10.32</v>
      </c>
      <c r="K189" s="47">
        <f t="shared" si="13"/>
        <v>2408</v>
      </c>
      <c r="L189" s="46">
        <f t="shared" si="14"/>
        <v>2889.6</v>
      </c>
      <c r="U189" s="45">
        <v>8.6</v>
      </c>
    </row>
    <row r="190" spans="1:21">
      <c r="A190" s="78" t="s">
        <v>1424</v>
      </c>
      <c r="B190" s="77" t="s">
        <v>1529</v>
      </c>
      <c r="C190" s="219" t="s">
        <v>1531</v>
      </c>
      <c r="D190" s="218" t="s">
        <v>1530</v>
      </c>
      <c r="E190" s="72" t="s">
        <v>1420</v>
      </c>
      <c r="F190" s="181">
        <v>260</v>
      </c>
      <c r="G190" s="63" t="s">
        <v>1419</v>
      </c>
      <c r="H190" s="217" t="s">
        <v>4</v>
      </c>
      <c r="I190" s="49">
        <f t="shared" si="16"/>
        <v>9.9</v>
      </c>
      <c r="J190" s="48">
        <f t="shared" si="12"/>
        <v>11.88</v>
      </c>
      <c r="K190" s="47">
        <f t="shared" si="13"/>
        <v>2574</v>
      </c>
      <c r="L190" s="46">
        <f t="shared" si="14"/>
        <v>3088.8</v>
      </c>
      <c r="U190" s="45">
        <v>9.9</v>
      </c>
    </row>
    <row r="191" spans="1:21">
      <c r="A191" s="78" t="s">
        <v>1424</v>
      </c>
      <c r="B191" s="77" t="s">
        <v>1529</v>
      </c>
      <c r="C191" s="219" t="s">
        <v>1528</v>
      </c>
      <c r="D191" s="218" t="s">
        <v>1527</v>
      </c>
      <c r="E191" s="72" t="s">
        <v>1420</v>
      </c>
      <c r="F191" s="181">
        <v>240</v>
      </c>
      <c r="G191" s="63" t="s">
        <v>1419</v>
      </c>
      <c r="H191" s="217" t="s">
        <v>4</v>
      </c>
      <c r="I191" s="49">
        <f t="shared" si="16"/>
        <v>11.4</v>
      </c>
      <c r="J191" s="48">
        <f t="shared" si="12"/>
        <v>13.68</v>
      </c>
      <c r="K191" s="47">
        <f t="shared" si="13"/>
        <v>2736</v>
      </c>
      <c r="L191" s="46">
        <f t="shared" si="14"/>
        <v>3283.2</v>
      </c>
      <c r="U191" s="45">
        <v>11.4</v>
      </c>
    </row>
    <row r="192" spans="1:21">
      <c r="A192" s="78" t="s">
        <v>1424</v>
      </c>
      <c r="B192" s="75" t="s">
        <v>1514</v>
      </c>
      <c r="C192" s="219" t="s">
        <v>1526</v>
      </c>
      <c r="D192" s="218" t="s">
        <v>1525</v>
      </c>
      <c r="E192" s="72" t="s">
        <v>1420</v>
      </c>
      <c r="F192" s="181">
        <v>500</v>
      </c>
      <c r="G192" s="63" t="s">
        <v>1419</v>
      </c>
      <c r="H192" s="217" t="s">
        <v>4</v>
      </c>
      <c r="I192" s="49">
        <f t="shared" si="16"/>
        <v>3.4</v>
      </c>
      <c r="J192" s="48">
        <f t="shared" si="12"/>
        <v>4.08</v>
      </c>
      <c r="K192" s="47">
        <f t="shared" si="13"/>
        <v>1700</v>
      </c>
      <c r="L192" s="46">
        <f t="shared" si="14"/>
        <v>2040</v>
      </c>
      <c r="U192" s="45">
        <v>3.4000000000000004</v>
      </c>
    </row>
    <row r="193" spans="1:21">
      <c r="A193" s="78" t="s">
        <v>1424</v>
      </c>
      <c r="B193" s="77" t="s">
        <v>1514</v>
      </c>
      <c r="C193" s="219" t="s">
        <v>1524</v>
      </c>
      <c r="D193" s="218" t="s">
        <v>1523</v>
      </c>
      <c r="E193" s="72" t="s">
        <v>1420</v>
      </c>
      <c r="F193" s="181">
        <v>500</v>
      </c>
      <c r="G193" s="63" t="s">
        <v>1419</v>
      </c>
      <c r="H193" s="217" t="s">
        <v>4</v>
      </c>
      <c r="I193" s="49">
        <f t="shared" si="16"/>
        <v>4.0999999999999996</v>
      </c>
      <c r="J193" s="48">
        <f t="shared" si="12"/>
        <v>4.92</v>
      </c>
      <c r="K193" s="47">
        <f t="shared" si="13"/>
        <v>2050</v>
      </c>
      <c r="L193" s="46">
        <f t="shared" si="14"/>
        <v>2460</v>
      </c>
      <c r="U193" s="45">
        <v>4.1000000000000005</v>
      </c>
    </row>
    <row r="194" spans="1:21">
      <c r="A194" s="78" t="s">
        <v>1424</v>
      </c>
      <c r="B194" s="77" t="s">
        <v>1514</v>
      </c>
      <c r="C194" s="219" t="s">
        <v>1522</v>
      </c>
      <c r="D194" s="218" t="s">
        <v>1521</v>
      </c>
      <c r="E194" s="72" t="s">
        <v>1420</v>
      </c>
      <c r="F194" s="181">
        <v>500</v>
      </c>
      <c r="G194" s="63" t="s">
        <v>1419</v>
      </c>
      <c r="H194" s="217" t="s">
        <v>4</v>
      </c>
      <c r="I194" s="49">
        <f t="shared" si="16"/>
        <v>5.5</v>
      </c>
      <c r="J194" s="48">
        <f t="shared" si="12"/>
        <v>6.6</v>
      </c>
      <c r="K194" s="47">
        <f t="shared" si="13"/>
        <v>2750</v>
      </c>
      <c r="L194" s="46">
        <f t="shared" si="14"/>
        <v>3300</v>
      </c>
      <c r="U194" s="45">
        <v>5.5</v>
      </c>
    </row>
    <row r="195" spans="1:21">
      <c r="A195" s="78" t="s">
        <v>1424</v>
      </c>
      <c r="B195" s="77" t="s">
        <v>1514</v>
      </c>
      <c r="C195" s="219" t="s">
        <v>1520</v>
      </c>
      <c r="D195" s="218" t="s">
        <v>1519</v>
      </c>
      <c r="E195" s="72" t="s">
        <v>1420</v>
      </c>
      <c r="F195" s="181">
        <v>500</v>
      </c>
      <c r="G195" s="63" t="s">
        <v>1419</v>
      </c>
      <c r="H195" s="217" t="s">
        <v>4</v>
      </c>
      <c r="I195" s="49">
        <f t="shared" si="16"/>
        <v>7.9</v>
      </c>
      <c r="J195" s="48">
        <f t="shared" si="12"/>
        <v>9.48</v>
      </c>
      <c r="K195" s="47">
        <f t="shared" si="13"/>
        <v>3950</v>
      </c>
      <c r="L195" s="46">
        <f t="shared" si="14"/>
        <v>4740</v>
      </c>
      <c r="U195" s="45">
        <v>7.9</v>
      </c>
    </row>
    <row r="196" spans="1:21">
      <c r="A196" s="78" t="s">
        <v>1424</v>
      </c>
      <c r="B196" s="77" t="s">
        <v>1514</v>
      </c>
      <c r="C196" s="219" t="s">
        <v>1518</v>
      </c>
      <c r="D196" s="218" t="s">
        <v>1517</v>
      </c>
      <c r="E196" s="72" t="s">
        <v>1420</v>
      </c>
      <c r="F196" s="181">
        <v>350</v>
      </c>
      <c r="G196" s="63" t="s">
        <v>1419</v>
      </c>
      <c r="H196" s="217" t="s">
        <v>4</v>
      </c>
      <c r="I196" s="49">
        <f t="shared" si="16"/>
        <v>10.9</v>
      </c>
      <c r="J196" s="48">
        <f t="shared" si="12"/>
        <v>13.08</v>
      </c>
      <c r="K196" s="47">
        <f t="shared" si="13"/>
        <v>3815</v>
      </c>
      <c r="L196" s="46">
        <f t="shared" si="14"/>
        <v>4578</v>
      </c>
      <c r="U196" s="45">
        <v>10.9</v>
      </c>
    </row>
    <row r="197" spans="1:21">
      <c r="A197" s="78" t="s">
        <v>1424</v>
      </c>
      <c r="B197" s="77" t="s">
        <v>1514</v>
      </c>
      <c r="C197" s="219" t="s">
        <v>1516</v>
      </c>
      <c r="D197" s="218" t="s">
        <v>1515</v>
      </c>
      <c r="E197" s="72" t="s">
        <v>1420</v>
      </c>
      <c r="F197" s="181">
        <v>250</v>
      </c>
      <c r="G197" s="63" t="s">
        <v>1419</v>
      </c>
      <c r="H197" s="217" t="s">
        <v>4</v>
      </c>
      <c r="I197" s="49">
        <f t="shared" si="16"/>
        <v>17.5</v>
      </c>
      <c r="J197" s="48">
        <f t="shared" si="12"/>
        <v>21</v>
      </c>
      <c r="K197" s="47">
        <f t="shared" si="13"/>
        <v>4375</v>
      </c>
      <c r="L197" s="46">
        <f t="shared" si="14"/>
        <v>5250</v>
      </c>
      <c r="U197" s="45">
        <v>17.5</v>
      </c>
    </row>
    <row r="198" spans="1:21">
      <c r="A198" s="78" t="s">
        <v>1424</v>
      </c>
      <c r="B198" s="77" t="s">
        <v>1514</v>
      </c>
      <c r="C198" s="219" t="s">
        <v>1513</v>
      </c>
      <c r="D198" s="218" t="s">
        <v>1512</v>
      </c>
      <c r="E198" s="72" t="s">
        <v>1420</v>
      </c>
      <c r="F198" s="181">
        <v>200</v>
      </c>
      <c r="G198" s="63" t="s">
        <v>1419</v>
      </c>
      <c r="H198" s="217" t="s">
        <v>4</v>
      </c>
      <c r="I198" s="49">
        <f t="shared" si="16"/>
        <v>25.1</v>
      </c>
      <c r="J198" s="48">
        <f t="shared" si="12"/>
        <v>30.12</v>
      </c>
      <c r="K198" s="47">
        <f t="shared" si="13"/>
        <v>5020</v>
      </c>
      <c r="L198" s="46">
        <f t="shared" si="14"/>
        <v>6024</v>
      </c>
      <c r="U198" s="45">
        <v>25.1</v>
      </c>
    </row>
    <row r="199" spans="1:21">
      <c r="A199" s="78" t="s">
        <v>1424</v>
      </c>
      <c r="B199" s="75" t="s">
        <v>1501</v>
      </c>
      <c r="C199" s="219" t="s">
        <v>1511</v>
      </c>
      <c r="D199" s="218" t="s">
        <v>1510</v>
      </c>
      <c r="E199" s="72" t="s">
        <v>1420</v>
      </c>
      <c r="F199" s="181">
        <v>500</v>
      </c>
      <c r="G199" s="179" t="s">
        <v>1419</v>
      </c>
      <c r="H199" s="217" t="s">
        <v>4</v>
      </c>
      <c r="I199" s="49">
        <f t="shared" si="16"/>
        <v>3.4</v>
      </c>
      <c r="J199" s="48">
        <f t="shared" si="12"/>
        <v>4.08</v>
      </c>
      <c r="K199" s="47">
        <f t="shared" si="13"/>
        <v>1700</v>
      </c>
      <c r="L199" s="46">
        <f t="shared" si="14"/>
        <v>2040</v>
      </c>
      <c r="U199" s="45">
        <v>3.4000000000000004</v>
      </c>
    </row>
    <row r="200" spans="1:21">
      <c r="A200" s="78" t="s">
        <v>1424</v>
      </c>
      <c r="B200" s="77" t="s">
        <v>1501</v>
      </c>
      <c r="C200" s="219" t="s">
        <v>1509</v>
      </c>
      <c r="D200" s="218" t="s">
        <v>1508</v>
      </c>
      <c r="E200" s="72" t="s">
        <v>1420</v>
      </c>
      <c r="F200" s="181">
        <v>500</v>
      </c>
      <c r="G200" s="179" t="s">
        <v>1419</v>
      </c>
      <c r="H200" s="217" t="s">
        <v>4</v>
      </c>
      <c r="I200" s="49">
        <f t="shared" si="16"/>
        <v>4.5</v>
      </c>
      <c r="J200" s="48">
        <f t="shared" si="12"/>
        <v>5.4</v>
      </c>
      <c r="K200" s="47">
        <f t="shared" si="13"/>
        <v>2250</v>
      </c>
      <c r="L200" s="46">
        <f t="shared" si="14"/>
        <v>2700</v>
      </c>
      <c r="U200" s="45">
        <v>4.5</v>
      </c>
    </row>
    <row r="201" spans="1:21">
      <c r="A201" s="78" t="s">
        <v>1424</v>
      </c>
      <c r="B201" s="77" t="s">
        <v>1501</v>
      </c>
      <c r="C201" s="219" t="s">
        <v>1507</v>
      </c>
      <c r="D201" s="218" t="s">
        <v>1506</v>
      </c>
      <c r="E201" s="72" t="s">
        <v>1420</v>
      </c>
      <c r="F201" s="181">
        <v>500</v>
      </c>
      <c r="G201" s="63" t="s">
        <v>1419</v>
      </c>
      <c r="H201" s="217" t="s">
        <v>4</v>
      </c>
      <c r="I201" s="49">
        <f t="shared" si="16"/>
        <v>5.0999999999999996</v>
      </c>
      <c r="J201" s="48">
        <f t="shared" ref="J201:J238" si="17">ROUND(I201*1.2,2)</f>
        <v>6.12</v>
      </c>
      <c r="K201" s="47">
        <f t="shared" ref="K201:K238" si="18">ROUND(I201*F201,2)</f>
        <v>2550</v>
      </c>
      <c r="L201" s="46">
        <f t="shared" ref="L201:L238" si="19">ROUND(K201*1.2,2)</f>
        <v>3060</v>
      </c>
      <c r="U201" s="45">
        <v>5.1000000000000005</v>
      </c>
    </row>
    <row r="202" spans="1:21">
      <c r="A202" s="78" t="s">
        <v>1424</v>
      </c>
      <c r="B202" s="77" t="s">
        <v>1501</v>
      </c>
      <c r="C202" s="220" t="s">
        <v>1505</v>
      </c>
      <c r="D202" s="218" t="s">
        <v>1504</v>
      </c>
      <c r="E202" s="72" t="s">
        <v>1420</v>
      </c>
      <c r="F202" s="181">
        <v>500</v>
      </c>
      <c r="G202" s="179" t="s">
        <v>1419</v>
      </c>
      <c r="H202" s="217" t="s">
        <v>4</v>
      </c>
      <c r="I202" s="49">
        <f t="shared" si="16"/>
        <v>7.3</v>
      </c>
      <c r="J202" s="48">
        <f t="shared" si="17"/>
        <v>8.76</v>
      </c>
      <c r="K202" s="47">
        <f t="shared" si="18"/>
        <v>3650</v>
      </c>
      <c r="L202" s="46">
        <f t="shared" si="19"/>
        <v>4380</v>
      </c>
      <c r="U202" s="45">
        <v>7.3000000000000007</v>
      </c>
    </row>
    <row r="203" spans="1:21">
      <c r="A203" s="78" t="s">
        <v>1424</v>
      </c>
      <c r="B203" s="77" t="s">
        <v>1501</v>
      </c>
      <c r="C203" s="219" t="s">
        <v>1503</v>
      </c>
      <c r="D203" s="218" t="s">
        <v>1502</v>
      </c>
      <c r="E203" s="72" t="s">
        <v>1420</v>
      </c>
      <c r="F203" s="181">
        <v>500</v>
      </c>
      <c r="G203" s="63" t="s">
        <v>1419</v>
      </c>
      <c r="H203" s="217" t="s">
        <v>4</v>
      </c>
      <c r="I203" s="49">
        <f t="shared" si="16"/>
        <v>10.6</v>
      </c>
      <c r="J203" s="48">
        <f t="shared" si="17"/>
        <v>12.72</v>
      </c>
      <c r="K203" s="47">
        <f t="shared" si="18"/>
        <v>5300</v>
      </c>
      <c r="L203" s="46">
        <f t="shared" si="19"/>
        <v>6360</v>
      </c>
      <c r="U203" s="45">
        <v>10.600000000000001</v>
      </c>
    </row>
    <row r="204" spans="1:21">
      <c r="A204" s="78" t="s">
        <v>1424</v>
      </c>
      <c r="B204" s="77" t="s">
        <v>1501</v>
      </c>
      <c r="C204" s="219" t="s">
        <v>1500</v>
      </c>
      <c r="D204" s="218" t="s">
        <v>1499</v>
      </c>
      <c r="E204" s="72" t="s">
        <v>1420</v>
      </c>
      <c r="F204" s="181">
        <v>1000</v>
      </c>
      <c r="G204" s="63" t="s">
        <v>1419</v>
      </c>
      <c r="H204" s="217" t="s">
        <v>4</v>
      </c>
      <c r="I204" s="49">
        <f t="shared" si="16"/>
        <v>17.399999999999999</v>
      </c>
      <c r="J204" s="48">
        <f t="shared" si="17"/>
        <v>20.88</v>
      </c>
      <c r="K204" s="47">
        <f t="shared" si="18"/>
        <v>17400</v>
      </c>
      <c r="L204" s="46">
        <f t="shared" si="19"/>
        <v>20880</v>
      </c>
      <c r="U204" s="45">
        <v>17.400000000000002</v>
      </c>
    </row>
    <row r="205" spans="1:21">
      <c r="A205" s="78" t="s">
        <v>1424</v>
      </c>
      <c r="B205" s="75" t="s">
        <v>1492</v>
      </c>
      <c r="C205" s="219" t="s">
        <v>1498</v>
      </c>
      <c r="D205" s="218" t="s">
        <v>1497</v>
      </c>
      <c r="E205" s="72" t="s">
        <v>1420</v>
      </c>
      <c r="F205" s="181">
        <v>1200</v>
      </c>
      <c r="G205" s="179" t="s">
        <v>1419</v>
      </c>
      <c r="H205" s="217" t="s">
        <v>4</v>
      </c>
      <c r="I205" s="49">
        <f t="shared" si="16"/>
        <v>7.8</v>
      </c>
      <c r="J205" s="48">
        <f t="shared" si="17"/>
        <v>9.36</v>
      </c>
      <c r="K205" s="47">
        <f t="shared" si="18"/>
        <v>9360</v>
      </c>
      <c r="L205" s="46">
        <f t="shared" si="19"/>
        <v>11232</v>
      </c>
      <c r="U205" s="45">
        <v>7.8000000000000007</v>
      </c>
    </row>
    <row r="206" spans="1:21">
      <c r="A206" s="78" t="s">
        <v>1424</v>
      </c>
      <c r="B206" s="77" t="s">
        <v>1492</v>
      </c>
      <c r="C206" s="219" t="s">
        <v>1496</v>
      </c>
      <c r="D206" s="218" t="s">
        <v>1495</v>
      </c>
      <c r="E206" s="72" t="s">
        <v>1420</v>
      </c>
      <c r="F206" s="181">
        <v>1000</v>
      </c>
      <c r="G206" s="179" t="s">
        <v>1419</v>
      </c>
      <c r="H206" s="217" t="s">
        <v>4</v>
      </c>
      <c r="I206" s="49">
        <f t="shared" si="16"/>
        <v>8.6999999999999993</v>
      </c>
      <c r="J206" s="48">
        <f t="shared" si="17"/>
        <v>10.44</v>
      </c>
      <c r="K206" s="47">
        <f t="shared" si="18"/>
        <v>8700</v>
      </c>
      <c r="L206" s="46">
        <f t="shared" si="19"/>
        <v>10440</v>
      </c>
      <c r="U206" s="45">
        <v>8.7000000000000011</v>
      </c>
    </row>
    <row r="207" spans="1:21">
      <c r="A207" s="78" t="s">
        <v>1424</v>
      </c>
      <c r="B207" s="77" t="s">
        <v>1492</v>
      </c>
      <c r="C207" s="219" t="s">
        <v>1494</v>
      </c>
      <c r="D207" s="218" t="s">
        <v>1493</v>
      </c>
      <c r="E207" s="72" t="s">
        <v>1420</v>
      </c>
      <c r="F207" s="181">
        <v>1000</v>
      </c>
      <c r="G207" s="63" t="s">
        <v>1419</v>
      </c>
      <c r="H207" s="217" t="s">
        <v>4</v>
      </c>
      <c r="I207" s="49">
        <f t="shared" si="16"/>
        <v>10.6</v>
      </c>
      <c r="J207" s="48">
        <f t="shared" si="17"/>
        <v>12.72</v>
      </c>
      <c r="K207" s="47">
        <f t="shared" si="18"/>
        <v>10600</v>
      </c>
      <c r="L207" s="46">
        <f t="shared" si="19"/>
        <v>12720</v>
      </c>
      <c r="U207" s="45">
        <v>10.600000000000001</v>
      </c>
    </row>
    <row r="208" spans="1:21">
      <c r="A208" s="78" t="s">
        <v>1424</v>
      </c>
      <c r="B208" s="77" t="s">
        <v>1492</v>
      </c>
      <c r="C208" s="219" t="s">
        <v>1491</v>
      </c>
      <c r="D208" s="218" t="s">
        <v>1490</v>
      </c>
      <c r="E208" s="72" t="s">
        <v>1420</v>
      </c>
      <c r="F208" s="181">
        <v>800</v>
      </c>
      <c r="G208" s="63" t="s">
        <v>1419</v>
      </c>
      <c r="H208" s="217" t="s">
        <v>4</v>
      </c>
      <c r="I208" s="49">
        <f t="shared" si="16"/>
        <v>14.8</v>
      </c>
      <c r="J208" s="48">
        <f t="shared" si="17"/>
        <v>17.760000000000002</v>
      </c>
      <c r="K208" s="47">
        <f t="shared" si="18"/>
        <v>11840</v>
      </c>
      <c r="L208" s="46">
        <f t="shared" si="19"/>
        <v>14208</v>
      </c>
      <c r="U208" s="45">
        <v>14.8</v>
      </c>
    </row>
    <row r="209" spans="1:21">
      <c r="A209" s="78" t="s">
        <v>1424</v>
      </c>
      <c r="B209" s="75" t="s">
        <v>1485</v>
      </c>
      <c r="C209" s="219" t="s">
        <v>1489</v>
      </c>
      <c r="D209" s="218" t="s">
        <v>1488</v>
      </c>
      <c r="E209" s="72" t="s">
        <v>1420</v>
      </c>
      <c r="F209" s="181">
        <v>500</v>
      </c>
      <c r="G209" s="63" t="s">
        <v>1419</v>
      </c>
      <c r="H209" s="217" t="s">
        <v>4</v>
      </c>
      <c r="I209" s="49">
        <f t="shared" si="16"/>
        <v>4.5999999999999996</v>
      </c>
      <c r="J209" s="48">
        <f t="shared" si="17"/>
        <v>5.52</v>
      </c>
      <c r="K209" s="47">
        <f t="shared" si="18"/>
        <v>2300</v>
      </c>
      <c r="L209" s="46">
        <f t="shared" si="19"/>
        <v>2760</v>
      </c>
      <c r="U209" s="45">
        <v>4.6000000000000005</v>
      </c>
    </row>
    <row r="210" spans="1:21">
      <c r="A210" s="78" t="s">
        <v>1424</v>
      </c>
      <c r="B210" s="77" t="s">
        <v>1485</v>
      </c>
      <c r="C210" s="219" t="s">
        <v>1487</v>
      </c>
      <c r="D210" s="218" t="s">
        <v>1486</v>
      </c>
      <c r="E210" s="72" t="s">
        <v>1420</v>
      </c>
      <c r="F210" s="181">
        <v>500</v>
      </c>
      <c r="G210" s="63" t="s">
        <v>1419</v>
      </c>
      <c r="H210" s="217" t="s">
        <v>4</v>
      </c>
      <c r="I210" s="49">
        <f t="shared" si="16"/>
        <v>5</v>
      </c>
      <c r="J210" s="48">
        <f t="shared" si="17"/>
        <v>6</v>
      </c>
      <c r="K210" s="47">
        <f t="shared" si="18"/>
        <v>2500</v>
      </c>
      <c r="L210" s="46">
        <f t="shared" si="19"/>
        <v>3000</v>
      </c>
      <c r="U210" s="45">
        <v>5</v>
      </c>
    </row>
    <row r="211" spans="1:21">
      <c r="A211" s="78" t="s">
        <v>1424</v>
      </c>
      <c r="B211" s="77" t="s">
        <v>1485</v>
      </c>
      <c r="C211" s="219" t="s">
        <v>1484</v>
      </c>
      <c r="D211" s="218" t="s">
        <v>1483</v>
      </c>
      <c r="E211" s="72" t="s">
        <v>1420</v>
      </c>
      <c r="F211" s="181">
        <v>500</v>
      </c>
      <c r="G211" s="63" t="s">
        <v>1419</v>
      </c>
      <c r="H211" s="217" t="s">
        <v>4</v>
      </c>
      <c r="I211" s="49">
        <f t="shared" si="16"/>
        <v>5.6</v>
      </c>
      <c r="J211" s="48">
        <f t="shared" si="17"/>
        <v>6.72</v>
      </c>
      <c r="K211" s="47">
        <f t="shared" si="18"/>
        <v>2800</v>
      </c>
      <c r="L211" s="46">
        <f t="shared" si="19"/>
        <v>3360</v>
      </c>
      <c r="U211" s="45">
        <v>5.6000000000000005</v>
      </c>
    </row>
    <row r="212" spans="1:21">
      <c r="A212" s="78" t="s">
        <v>1424</v>
      </c>
      <c r="B212" s="75" t="s">
        <v>1480</v>
      </c>
      <c r="C212" s="219" t="s">
        <v>1482</v>
      </c>
      <c r="D212" s="218" t="s">
        <v>1481</v>
      </c>
      <c r="E212" s="72" t="s">
        <v>1420</v>
      </c>
      <c r="F212" s="181">
        <v>2500</v>
      </c>
      <c r="G212" s="63" t="s">
        <v>1419</v>
      </c>
      <c r="H212" s="217" t="s">
        <v>4</v>
      </c>
      <c r="I212" s="49">
        <f t="shared" si="16"/>
        <v>1.4</v>
      </c>
      <c r="J212" s="48">
        <f t="shared" si="17"/>
        <v>1.68</v>
      </c>
      <c r="K212" s="47">
        <f t="shared" si="18"/>
        <v>3500</v>
      </c>
      <c r="L212" s="46">
        <f t="shared" si="19"/>
        <v>4200</v>
      </c>
      <c r="U212" s="45">
        <v>1.4000000000000001</v>
      </c>
    </row>
    <row r="213" spans="1:21">
      <c r="A213" s="78" t="s">
        <v>1424</v>
      </c>
      <c r="B213" s="77" t="s">
        <v>1480</v>
      </c>
      <c r="C213" s="219" t="s">
        <v>1479</v>
      </c>
      <c r="D213" s="218" t="s">
        <v>1478</v>
      </c>
      <c r="E213" s="72" t="s">
        <v>1420</v>
      </c>
      <c r="F213" s="181">
        <v>2000</v>
      </c>
      <c r="G213" s="63" t="s">
        <v>1419</v>
      </c>
      <c r="H213" s="217" t="s">
        <v>4</v>
      </c>
      <c r="I213" s="49">
        <f t="shared" si="16"/>
        <v>1.8</v>
      </c>
      <c r="J213" s="48">
        <f t="shared" si="17"/>
        <v>2.16</v>
      </c>
      <c r="K213" s="47">
        <f t="shared" si="18"/>
        <v>3600</v>
      </c>
      <c r="L213" s="46">
        <f t="shared" si="19"/>
        <v>4320</v>
      </c>
      <c r="U213" s="45">
        <v>1.8</v>
      </c>
    </row>
    <row r="214" spans="1:21">
      <c r="A214" s="78" t="s">
        <v>1424</v>
      </c>
      <c r="B214" s="75" t="s">
        <v>1469</v>
      </c>
      <c r="C214" s="220" t="s">
        <v>1477</v>
      </c>
      <c r="D214" s="218" t="s">
        <v>1476</v>
      </c>
      <c r="E214" s="72" t="s">
        <v>2</v>
      </c>
      <c r="F214" s="181">
        <v>180</v>
      </c>
      <c r="G214" s="179" t="s">
        <v>1466</v>
      </c>
      <c r="H214" s="217" t="s">
        <v>4</v>
      </c>
      <c r="I214" s="49">
        <f t="shared" ref="I214:I238" si="20">ROUND(U214*(1-$L$13),2)</f>
        <v>69.2</v>
      </c>
      <c r="J214" s="48">
        <f t="shared" si="17"/>
        <v>83.04</v>
      </c>
      <c r="K214" s="47">
        <f t="shared" si="18"/>
        <v>12456</v>
      </c>
      <c r="L214" s="46">
        <f t="shared" si="19"/>
        <v>14947.2</v>
      </c>
      <c r="U214" s="45">
        <v>69.2</v>
      </c>
    </row>
    <row r="215" spans="1:21">
      <c r="A215" s="78" t="s">
        <v>1424</v>
      </c>
      <c r="B215" s="77" t="s">
        <v>1469</v>
      </c>
      <c r="C215" s="219" t="s">
        <v>1475</v>
      </c>
      <c r="D215" s="218" t="s">
        <v>1474</v>
      </c>
      <c r="E215" s="72" t="s">
        <v>2</v>
      </c>
      <c r="F215" s="181">
        <v>150</v>
      </c>
      <c r="G215" s="63" t="s">
        <v>1466</v>
      </c>
      <c r="H215" s="217" t="s">
        <v>4</v>
      </c>
      <c r="I215" s="49">
        <f t="shared" si="20"/>
        <v>82.2</v>
      </c>
      <c r="J215" s="48">
        <f t="shared" si="17"/>
        <v>98.64</v>
      </c>
      <c r="K215" s="47">
        <f t="shared" si="18"/>
        <v>12330</v>
      </c>
      <c r="L215" s="46">
        <f t="shared" si="19"/>
        <v>14796</v>
      </c>
      <c r="U215" s="45">
        <v>82.2</v>
      </c>
    </row>
    <row r="216" spans="1:21">
      <c r="A216" s="78" t="s">
        <v>1424</v>
      </c>
      <c r="B216" s="77" t="s">
        <v>1469</v>
      </c>
      <c r="C216" s="219" t="s">
        <v>1473</v>
      </c>
      <c r="D216" s="218" t="s">
        <v>1472</v>
      </c>
      <c r="E216" s="72" t="s">
        <v>2</v>
      </c>
      <c r="F216" s="181">
        <v>72</v>
      </c>
      <c r="G216" s="63" t="s">
        <v>1466</v>
      </c>
      <c r="H216" s="217" t="s">
        <v>4</v>
      </c>
      <c r="I216" s="49">
        <f t="shared" si="20"/>
        <v>87.4</v>
      </c>
      <c r="J216" s="48">
        <f t="shared" si="17"/>
        <v>104.88</v>
      </c>
      <c r="K216" s="47">
        <f t="shared" si="18"/>
        <v>6292.8</v>
      </c>
      <c r="L216" s="46">
        <f t="shared" si="19"/>
        <v>7551.36</v>
      </c>
      <c r="U216" s="45">
        <v>87.4</v>
      </c>
    </row>
    <row r="217" spans="1:21">
      <c r="A217" s="78" t="s">
        <v>1424</v>
      </c>
      <c r="B217" s="77" t="s">
        <v>1469</v>
      </c>
      <c r="C217" s="219" t="s">
        <v>1471</v>
      </c>
      <c r="D217" s="218" t="s">
        <v>1470</v>
      </c>
      <c r="E217" s="72" t="s">
        <v>2</v>
      </c>
      <c r="F217" s="181">
        <v>72</v>
      </c>
      <c r="G217" s="179" t="s">
        <v>1466</v>
      </c>
      <c r="H217" s="217" t="s">
        <v>4</v>
      </c>
      <c r="I217" s="49">
        <f t="shared" si="20"/>
        <v>110.2</v>
      </c>
      <c r="J217" s="48">
        <f t="shared" si="17"/>
        <v>132.24</v>
      </c>
      <c r="K217" s="47">
        <f t="shared" si="18"/>
        <v>7934.4</v>
      </c>
      <c r="L217" s="46">
        <f t="shared" si="19"/>
        <v>9521.2800000000007</v>
      </c>
      <c r="U217" s="45">
        <v>110.2</v>
      </c>
    </row>
    <row r="218" spans="1:21">
      <c r="A218" s="78" t="s">
        <v>1424</v>
      </c>
      <c r="B218" s="77" t="s">
        <v>1469</v>
      </c>
      <c r="C218" s="219" t="s">
        <v>1468</v>
      </c>
      <c r="D218" s="218" t="s">
        <v>1467</v>
      </c>
      <c r="E218" s="72" t="s">
        <v>2</v>
      </c>
      <c r="F218" s="181">
        <v>300</v>
      </c>
      <c r="G218" s="179" t="s">
        <v>1466</v>
      </c>
      <c r="H218" s="217" t="s">
        <v>4</v>
      </c>
      <c r="I218" s="49">
        <f t="shared" si="20"/>
        <v>34.4</v>
      </c>
      <c r="J218" s="48">
        <f t="shared" si="17"/>
        <v>41.28</v>
      </c>
      <c r="K218" s="47">
        <f t="shared" si="18"/>
        <v>10320</v>
      </c>
      <c r="L218" s="46">
        <f t="shared" si="19"/>
        <v>12384</v>
      </c>
      <c r="U218" s="45">
        <v>34.4</v>
      </c>
    </row>
    <row r="219" spans="1:21">
      <c r="A219" s="78" t="s">
        <v>1424</v>
      </c>
      <c r="B219" s="75" t="s">
        <v>1465</v>
      </c>
      <c r="C219" s="219" t="s">
        <v>1464</v>
      </c>
      <c r="D219" s="218" t="s">
        <v>1463</v>
      </c>
      <c r="E219" s="72" t="s">
        <v>1420</v>
      </c>
      <c r="F219" s="181">
        <v>1000</v>
      </c>
      <c r="G219" s="63" t="s">
        <v>1419</v>
      </c>
      <c r="H219" s="217" t="s">
        <v>4</v>
      </c>
      <c r="I219" s="49">
        <f t="shared" si="20"/>
        <v>4.7</v>
      </c>
      <c r="J219" s="48">
        <f t="shared" si="17"/>
        <v>5.64</v>
      </c>
      <c r="K219" s="47">
        <f t="shared" si="18"/>
        <v>4700</v>
      </c>
      <c r="L219" s="46">
        <f t="shared" si="19"/>
        <v>5640</v>
      </c>
      <c r="U219" s="45">
        <v>4.7</v>
      </c>
    </row>
    <row r="220" spans="1:21">
      <c r="A220" s="78" t="s">
        <v>1424</v>
      </c>
      <c r="B220" s="75" t="s">
        <v>1460</v>
      </c>
      <c r="C220" s="219" t="s">
        <v>1462</v>
      </c>
      <c r="D220" s="218" t="s">
        <v>1461</v>
      </c>
      <c r="E220" s="72" t="s">
        <v>1420</v>
      </c>
      <c r="F220" s="181">
        <v>800</v>
      </c>
      <c r="G220" s="63" t="s">
        <v>1419</v>
      </c>
      <c r="H220" s="217" t="s">
        <v>4</v>
      </c>
      <c r="I220" s="49">
        <f t="shared" si="20"/>
        <v>3.3</v>
      </c>
      <c r="J220" s="48">
        <f t="shared" si="17"/>
        <v>3.96</v>
      </c>
      <c r="K220" s="47">
        <f t="shared" si="18"/>
        <v>2640</v>
      </c>
      <c r="L220" s="46">
        <f t="shared" si="19"/>
        <v>3168</v>
      </c>
      <c r="U220" s="45">
        <v>3.3000000000000003</v>
      </c>
    </row>
    <row r="221" spans="1:21">
      <c r="A221" s="78" t="s">
        <v>1424</v>
      </c>
      <c r="B221" s="77" t="s">
        <v>1460</v>
      </c>
      <c r="C221" s="219" t="s">
        <v>1459</v>
      </c>
      <c r="D221" s="218" t="s">
        <v>1458</v>
      </c>
      <c r="E221" s="72" t="s">
        <v>1420</v>
      </c>
      <c r="F221" s="181">
        <v>400</v>
      </c>
      <c r="G221" s="63" t="s">
        <v>1419</v>
      </c>
      <c r="H221" s="217" t="s">
        <v>4</v>
      </c>
      <c r="I221" s="49">
        <f t="shared" si="20"/>
        <v>5.4</v>
      </c>
      <c r="J221" s="48">
        <f t="shared" si="17"/>
        <v>6.48</v>
      </c>
      <c r="K221" s="47">
        <f t="shared" si="18"/>
        <v>2160</v>
      </c>
      <c r="L221" s="46">
        <f t="shared" si="19"/>
        <v>2592</v>
      </c>
      <c r="U221" s="45">
        <v>5.4</v>
      </c>
    </row>
    <row r="222" spans="1:21">
      <c r="A222" s="78" t="s">
        <v>1424</v>
      </c>
      <c r="B222" s="75" t="s">
        <v>1445</v>
      </c>
      <c r="C222" s="219" t="s">
        <v>1457</v>
      </c>
      <c r="D222" s="218" t="s">
        <v>1456</v>
      </c>
      <c r="E222" s="72" t="s">
        <v>1420</v>
      </c>
      <c r="F222" s="181">
        <v>1</v>
      </c>
      <c r="G222" s="63" t="s">
        <v>1419</v>
      </c>
      <c r="H222" s="217" t="s">
        <v>4</v>
      </c>
      <c r="I222" s="49">
        <f t="shared" si="20"/>
        <v>3786</v>
      </c>
      <c r="J222" s="48">
        <f t="shared" si="17"/>
        <v>4543.2</v>
      </c>
      <c r="K222" s="47">
        <f t="shared" si="18"/>
        <v>3786</v>
      </c>
      <c r="L222" s="46">
        <f t="shared" si="19"/>
        <v>4543.2</v>
      </c>
      <c r="U222" s="45">
        <v>3786</v>
      </c>
    </row>
    <row r="223" spans="1:21">
      <c r="A223" s="78" t="s">
        <v>1424</v>
      </c>
      <c r="B223" s="77" t="s">
        <v>1445</v>
      </c>
      <c r="C223" s="219" t="s">
        <v>1455</v>
      </c>
      <c r="D223" s="218" t="s">
        <v>1454</v>
      </c>
      <c r="E223" s="72" t="s">
        <v>1420</v>
      </c>
      <c r="F223" s="181">
        <v>1</v>
      </c>
      <c r="G223" s="63" t="s">
        <v>1419</v>
      </c>
      <c r="H223" s="217" t="s">
        <v>4</v>
      </c>
      <c r="I223" s="49">
        <f t="shared" si="20"/>
        <v>3294</v>
      </c>
      <c r="J223" s="48">
        <f t="shared" si="17"/>
        <v>3952.8</v>
      </c>
      <c r="K223" s="47">
        <f t="shared" si="18"/>
        <v>3294</v>
      </c>
      <c r="L223" s="46">
        <f t="shared" si="19"/>
        <v>3952.8</v>
      </c>
      <c r="U223" s="45">
        <v>3294</v>
      </c>
    </row>
    <row r="224" spans="1:21">
      <c r="A224" s="78" t="s">
        <v>1424</v>
      </c>
      <c r="B224" s="77" t="s">
        <v>1445</v>
      </c>
      <c r="C224" s="219" t="s">
        <v>1453</v>
      </c>
      <c r="D224" s="218" t="s">
        <v>1452</v>
      </c>
      <c r="E224" s="72" t="s">
        <v>1420</v>
      </c>
      <c r="F224" s="181">
        <v>1</v>
      </c>
      <c r="G224" s="63" t="s">
        <v>1419</v>
      </c>
      <c r="H224" s="217" t="s">
        <v>4</v>
      </c>
      <c r="I224" s="49">
        <f t="shared" si="20"/>
        <v>3792</v>
      </c>
      <c r="J224" s="48">
        <f t="shared" si="17"/>
        <v>4550.3999999999996</v>
      </c>
      <c r="K224" s="47">
        <f t="shared" si="18"/>
        <v>3792</v>
      </c>
      <c r="L224" s="46">
        <f t="shared" si="19"/>
        <v>4550.3999999999996</v>
      </c>
      <c r="U224" s="45">
        <v>3792</v>
      </c>
    </row>
    <row r="225" spans="1:21">
      <c r="A225" s="78" t="s">
        <v>1424</v>
      </c>
      <c r="B225" s="77" t="s">
        <v>1445</v>
      </c>
      <c r="C225" s="219" t="s">
        <v>1451</v>
      </c>
      <c r="D225" s="218" t="s">
        <v>1450</v>
      </c>
      <c r="E225" s="72" t="s">
        <v>1420</v>
      </c>
      <c r="F225" s="181">
        <v>1</v>
      </c>
      <c r="G225" s="63" t="s">
        <v>1419</v>
      </c>
      <c r="H225" s="217" t="s">
        <v>4</v>
      </c>
      <c r="I225" s="49">
        <f t="shared" si="20"/>
        <v>4878</v>
      </c>
      <c r="J225" s="48">
        <f t="shared" si="17"/>
        <v>5853.6</v>
      </c>
      <c r="K225" s="47">
        <f t="shared" si="18"/>
        <v>4878</v>
      </c>
      <c r="L225" s="46">
        <f t="shared" si="19"/>
        <v>5853.6</v>
      </c>
      <c r="U225" s="45">
        <v>4878</v>
      </c>
    </row>
    <row r="226" spans="1:21">
      <c r="A226" s="78" t="s">
        <v>1424</v>
      </c>
      <c r="B226" s="77" t="s">
        <v>1445</v>
      </c>
      <c r="C226" s="219" t="s">
        <v>1449</v>
      </c>
      <c r="D226" s="218" t="s">
        <v>1448</v>
      </c>
      <c r="E226" s="72" t="s">
        <v>1420</v>
      </c>
      <c r="F226" s="181">
        <v>1</v>
      </c>
      <c r="G226" s="63" t="s">
        <v>1419</v>
      </c>
      <c r="H226" s="217" t="s">
        <v>4</v>
      </c>
      <c r="I226" s="49">
        <f t="shared" si="20"/>
        <v>4384</v>
      </c>
      <c r="J226" s="48">
        <f t="shared" si="17"/>
        <v>5260.8</v>
      </c>
      <c r="K226" s="47">
        <f t="shared" si="18"/>
        <v>4384</v>
      </c>
      <c r="L226" s="46">
        <f t="shared" si="19"/>
        <v>5260.8</v>
      </c>
      <c r="U226" s="45">
        <v>4384</v>
      </c>
    </row>
    <row r="227" spans="1:21">
      <c r="A227" s="78" t="s">
        <v>1424</v>
      </c>
      <c r="B227" s="77" t="s">
        <v>1445</v>
      </c>
      <c r="C227" s="219" t="s">
        <v>1447</v>
      </c>
      <c r="D227" s="218" t="s">
        <v>1446</v>
      </c>
      <c r="E227" s="72" t="s">
        <v>1420</v>
      </c>
      <c r="F227" s="181">
        <v>1</v>
      </c>
      <c r="G227" s="63" t="s">
        <v>1419</v>
      </c>
      <c r="H227" s="217" t="s">
        <v>4</v>
      </c>
      <c r="I227" s="49">
        <f t="shared" si="20"/>
        <v>4878</v>
      </c>
      <c r="J227" s="48">
        <f t="shared" si="17"/>
        <v>5853.6</v>
      </c>
      <c r="K227" s="47">
        <f t="shared" si="18"/>
        <v>4878</v>
      </c>
      <c r="L227" s="46">
        <f t="shared" si="19"/>
        <v>5853.6</v>
      </c>
      <c r="U227" s="45">
        <v>4878</v>
      </c>
    </row>
    <row r="228" spans="1:21">
      <c r="A228" s="78" t="s">
        <v>1424</v>
      </c>
      <c r="B228" s="77" t="s">
        <v>1445</v>
      </c>
      <c r="C228" s="219" t="s">
        <v>1444</v>
      </c>
      <c r="D228" s="218" t="s">
        <v>1443</v>
      </c>
      <c r="E228" s="72" t="s">
        <v>1420</v>
      </c>
      <c r="F228" s="181">
        <v>1</v>
      </c>
      <c r="G228" s="179" t="s">
        <v>1419</v>
      </c>
      <c r="H228" s="217" t="s">
        <v>4</v>
      </c>
      <c r="I228" s="49">
        <f t="shared" si="20"/>
        <v>4912</v>
      </c>
      <c r="J228" s="48">
        <f t="shared" si="17"/>
        <v>5894.4</v>
      </c>
      <c r="K228" s="47">
        <f t="shared" si="18"/>
        <v>4912</v>
      </c>
      <c r="L228" s="46">
        <f t="shared" si="19"/>
        <v>5894.4</v>
      </c>
      <c r="U228" s="45">
        <v>4912</v>
      </c>
    </row>
    <row r="229" spans="1:21">
      <c r="A229" s="78" t="s">
        <v>1424</v>
      </c>
      <c r="B229" s="75" t="s">
        <v>1423</v>
      </c>
      <c r="C229" s="219" t="s">
        <v>1442</v>
      </c>
      <c r="D229" s="218" t="s">
        <v>1441</v>
      </c>
      <c r="E229" s="72" t="s">
        <v>1420</v>
      </c>
      <c r="F229" s="181">
        <v>12</v>
      </c>
      <c r="G229" s="63" t="s">
        <v>1419</v>
      </c>
      <c r="H229" s="217" t="s">
        <v>4</v>
      </c>
      <c r="I229" s="49">
        <f t="shared" si="20"/>
        <v>452.5</v>
      </c>
      <c r="J229" s="48">
        <f t="shared" si="17"/>
        <v>543</v>
      </c>
      <c r="K229" s="47">
        <f t="shared" si="18"/>
        <v>5430</v>
      </c>
      <c r="L229" s="46">
        <f t="shared" si="19"/>
        <v>6516</v>
      </c>
      <c r="U229" s="45">
        <v>452.5</v>
      </c>
    </row>
    <row r="230" spans="1:21">
      <c r="A230" s="78" t="s">
        <v>1424</v>
      </c>
      <c r="B230" s="77" t="s">
        <v>1423</v>
      </c>
      <c r="C230" s="219" t="s">
        <v>1440</v>
      </c>
      <c r="D230" s="218" t="s">
        <v>1439</v>
      </c>
      <c r="E230" s="72" t="s">
        <v>150</v>
      </c>
      <c r="F230" s="181">
        <v>50</v>
      </c>
      <c r="G230" s="63" t="s">
        <v>1419</v>
      </c>
      <c r="H230" s="217" t="s">
        <v>4</v>
      </c>
      <c r="I230" s="49">
        <f t="shared" si="20"/>
        <v>748.5</v>
      </c>
      <c r="J230" s="48">
        <f t="shared" si="17"/>
        <v>898.2</v>
      </c>
      <c r="K230" s="47">
        <f t="shared" si="18"/>
        <v>37425</v>
      </c>
      <c r="L230" s="46">
        <f t="shared" si="19"/>
        <v>44910</v>
      </c>
      <c r="U230" s="45">
        <v>748.5</v>
      </c>
    </row>
    <row r="231" spans="1:21">
      <c r="A231" s="78" t="s">
        <v>1424</v>
      </c>
      <c r="B231" s="77" t="s">
        <v>1423</v>
      </c>
      <c r="C231" s="220" t="s">
        <v>1438</v>
      </c>
      <c r="D231" s="218" t="s">
        <v>1437</v>
      </c>
      <c r="E231" s="72" t="s">
        <v>1420</v>
      </c>
      <c r="F231" s="181">
        <v>1</v>
      </c>
      <c r="G231" s="179" t="s">
        <v>1419</v>
      </c>
      <c r="H231" s="217" t="s">
        <v>4</v>
      </c>
      <c r="I231" s="49">
        <f t="shared" si="20"/>
        <v>392</v>
      </c>
      <c r="J231" s="48">
        <f t="shared" si="17"/>
        <v>470.4</v>
      </c>
      <c r="K231" s="47">
        <f t="shared" si="18"/>
        <v>392</v>
      </c>
      <c r="L231" s="46">
        <f t="shared" si="19"/>
        <v>470.4</v>
      </c>
      <c r="U231" s="45">
        <v>392</v>
      </c>
    </row>
    <row r="232" spans="1:21">
      <c r="A232" s="78" t="s">
        <v>1424</v>
      </c>
      <c r="B232" s="77" t="s">
        <v>1423</v>
      </c>
      <c r="C232" s="219" t="s">
        <v>1436</v>
      </c>
      <c r="D232" s="218" t="s">
        <v>1435</v>
      </c>
      <c r="E232" s="72" t="s">
        <v>1420</v>
      </c>
      <c r="F232" s="181">
        <v>1</v>
      </c>
      <c r="G232" s="179" t="s">
        <v>1419</v>
      </c>
      <c r="H232" s="217" t="s">
        <v>4</v>
      </c>
      <c r="I232" s="49">
        <f t="shared" si="20"/>
        <v>792</v>
      </c>
      <c r="J232" s="48">
        <f t="shared" si="17"/>
        <v>950.4</v>
      </c>
      <c r="K232" s="47">
        <f t="shared" si="18"/>
        <v>792</v>
      </c>
      <c r="L232" s="46">
        <f t="shared" si="19"/>
        <v>950.4</v>
      </c>
      <c r="U232" s="45">
        <v>792</v>
      </c>
    </row>
    <row r="233" spans="1:21">
      <c r="A233" s="78" t="s">
        <v>1424</v>
      </c>
      <c r="B233" s="77" t="s">
        <v>1423</v>
      </c>
      <c r="C233" s="219" t="s">
        <v>1434</v>
      </c>
      <c r="D233" s="218" t="s">
        <v>1433</v>
      </c>
      <c r="E233" s="72" t="s">
        <v>1420</v>
      </c>
      <c r="F233" s="181">
        <v>13</v>
      </c>
      <c r="G233" s="63" t="s">
        <v>1432</v>
      </c>
      <c r="H233" s="217" t="s">
        <v>4</v>
      </c>
      <c r="I233" s="49">
        <f t="shared" si="20"/>
        <v>466</v>
      </c>
      <c r="J233" s="48">
        <f t="shared" si="17"/>
        <v>559.20000000000005</v>
      </c>
      <c r="K233" s="47">
        <f t="shared" si="18"/>
        <v>6058</v>
      </c>
      <c r="L233" s="46">
        <f t="shared" si="19"/>
        <v>7269.6</v>
      </c>
      <c r="U233" s="45">
        <v>466</v>
      </c>
    </row>
    <row r="234" spans="1:21">
      <c r="A234" s="78" t="s">
        <v>1424</v>
      </c>
      <c r="B234" s="77" t="s">
        <v>1423</v>
      </c>
      <c r="C234" s="220" t="s">
        <v>1431</v>
      </c>
      <c r="D234" s="218" t="s">
        <v>2151</v>
      </c>
      <c r="E234" s="72" t="s">
        <v>1419</v>
      </c>
      <c r="F234" s="181">
        <v>1</v>
      </c>
      <c r="G234" s="179" t="s">
        <v>1419</v>
      </c>
      <c r="H234" s="217" t="s">
        <v>4</v>
      </c>
      <c r="I234" s="49">
        <f t="shared" si="20"/>
        <v>378018</v>
      </c>
      <c r="J234" s="48">
        <f t="shared" si="17"/>
        <v>453621.6</v>
      </c>
      <c r="K234" s="47">
        <f t="shared" si="18"/>
        <v>378018</v>
      </c>
      <c r="L234" s="46">
        <f t="shared" si="19"/>
        <v>453621.6</v>
      </c>
      <c r="U234" s="45">
        <v>378018</v>
      </c>
    </row>
    <row r="235" spans="1:21">
      <c r="A235" s="78" t="s">
        <v>1424</v>
      </c>
      <c r="B235" s="77" t="s">
        <v>1423</v>
      </c>
      <c r="C235" s="219" t="s">
        <v>1430</v>
      </c>
      <c r="D235" s="218" t="s">
        <v>1429</v>
      </c>
      <c r="E235" s="72" t="s">
        <v>1420</v>
      </c>
      <c r="F235" s="181">
        <v>75</v>
      </c>
      <c r="G235" s="63" t="s">
        <v>1419</v>
      </c>
      <c r="H235" s="217" t="s">
        <v>4</v>
      </c>
      <c r="I235" s="49">
        <f t="shared" si="20"/>
        <v>30</v>
      </c>
      <c r="J235" s="48">
        <f t="shared" si="17"/>
        <v>36</v>
      </c>
      <c r="K235" s="47">
        <f t="shared" si="18"/>
        <v>2250</v>
      </c>
      <c r="L235" s="46">
        <f t="shared" si="19"/>
        <v>2700</v>
      </c>
      <c r="U235" s="45">
        <v>30</v>
      </c>
    </row>
    <row r="236" spans="1:21">
      <c r="A236" s="78" t="s">
        <v>1424</v>
      </c>
      <c r="B236" s="77" t="s">
        <v>1423</v>
      </c>
      <c r="C236" s="219" t="s">
        <v>1428</v>
      </c>
      <c r="D236" s="218" t="s">
        <v>1427</v>
      </c>
      <c r="E236" s="72" t="s">
        <v>1420</v>
      </c>
      <c r="F236" s="181">
        <v>50</v>
      </c>
      <c r="G236" s="63" t="s">
        <v>1419</v>
      </c>
      <c r="H236" s="217" t="s">
        <v>4</v>
      </c>
      <c r="I236" s="49">
        <f t="shared" si="20"/>
        <v>32.200000000000003</v>
      </c>
      <c r="J236" s="48">
        <f t="shared" si="17"/>
        <v>38.64</v>
      </c>
      <c r="K236" s="47">
        <f t="shared" si="18"/>
        <v>1610</v>
      </c>
      <c r="L236" s="46">
        <f t="shared" si="19"/>
        <v>1932</v>
      </c>
      <c r="U236" s="45">
        <v>32.200000000000003</v>
      </c>
    </row>
    <row r="237" spans="1:21">
      <c r="A237" s="78" t="s">
        <v>1424</v>
      </c>
      <c r="B237" s="77" t="s">
        <v>1423</v>
      </c>
      <c r="C237" s="219" t="s">
        <v>1426</v>
      </c>
      <c r="D237" s="218" t="s">
        <v>1425</v>
      </c>
      <c r="E237" s="72" t="s">
        <v>1420</v>
      </c>
      <c r="F237" s="181">
        <v>50</v>
      </c>
      <c r="G237" s="179" t="s">
        <v>1419</v>
      </c>
      <c r="H237" s="217" t="s">
        <v>4</v>
      </c>
      <c r="I237" s="49">
        <f t="shared" si="20"/>
        <v>36.200000000000003</v>
      </c>
      <c r="J237" s="48">
        <f t="shared" si="17"/>
        <v>43.44</v>
      </c>
      <c r="K237" s="47">
        <f t="shared" si="18"/>
        <v>1810</v>
      </c>
      <c r="L237" s="46">
        <f t="shared" si="19"/>
        <v>2172</v>
      </c>
      <c r="U237" s="45">
        <v>36.200000000000003</v>
      </c>
    </row>
    <row r="238" spans="1:21" ht="15.75" thickBot="1">
      <c r="A238" s="44" t="s">
        <v>1424</v>
      </c>
      <c r="B238" s="43" t="s">
        <v>1423</v>
      </c>
      <c r="C238" s="216" t="s">
        <v>1422</v>
      </c>
      <c r="D238" s="215" t="s">
        <v>1421</v>
      </c>
      <c r="E238" s="37" t="s">
        <v>1420</v>
      </c>
      <c r="F238" s="214">
        <v>50</v>
      </c>
      <c r="G238" s="213" t="s">
        <v>1419</v>
      </c>
      <c r="H238" s="212" t="s">
        <v>4</v>
      </c>
      <c r="I238" s="14">
        <f t="shared" si="20"/>
        <v>47.4</v>
      </c>
      <c r="J238" s="13">
        <f t="shared" si="17"/>
        <v>56.88</v>
      </c>
      <c r="K238" s="12">
        <f t="shared" si="18"/>
        <v>2370</v>
      </c>
      <c r="L238" s="11">
        <f t="shared" si="19"/>
        <v>2844</v>
      </c>
      <c r="U238" s="10">
        <v>47.400000000000006</v>
      </c>
    </row>
  </sheetData>
  <autoFilter ref="A17:L238"/>
  <mergeCells count="5">
    <mergeCell ref="A1:L1"/>
    <mergeCell ref="F16:G16"/>
    <mergeCell ref="A2:L2"/>
    <mergeCell ref="A4:L4"/>
    <mergeCell ref="I16:L16"/>
  </mergeCells>
  <conditionalFormatting sqref="C197:C1048576 C16:C18 C7:C14 C83:C115 C121:C132 C139:C192">
    <cfRule type="duplicateValues" dxfId="4" priority="5"/>
  </conditionalFormatting>
  <conditionalFormatting sqref="C193:C196">
    <cfRule type="duplicateValues" dxfId="3" priority="3"/>
  </conditionalFormatting>
  <conditionalFormatting sqref="C116:C120">
    <cfRule type="duplicateValues" dxfId="2" priority="2"/>
  </conditionalFormatting>
  <conditionalFormatting sqref="C19:C82">
    <cfRule type="duplicateValues" dxfId="1" priority="44"/>
  </conditionalFormatting>
  <conditionalFormatting sqref="C133:C138">
    <cfRule type="duplicateValues" dxfId="0" priority="56"/>
  </conditionalFormatting>
  <pageMargins left="0.25" right="0.25" top="0.75" bottom="0.75" header="0.3" footer="0.3"/>
  <pageSetup paperSize="9" scale="40" fitToHeight="0" orientation="landscape" r:id="rId1"/>
  <rowBreaks count="2" manualBreakCount="2">
    <brk id="82" max="11" man="1"/>
    <brk id="163" max="11" man="1"/>
  </rowBreaks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99"/>
  <sheetViews>
    <sheetView view="pageBreakPreview" zoomScale="70" zoomScaleNormal="70" zoomScaleSheetLayoutView="70" workbookViewId="0">
      <pane xSplit="3" ySplit="11" topLeftCell="D12" activePane="bottomRight" state="frozen"/>
      <selection pane="topRight" activeCell="D1" sqref="D1"/>
      <selection pane="bottomLeft" activeCell="A14" sqref="A14"/>
      <selection pane="bottomRight" activeCell="A2" sqref="A2"/>
    </sheetView>
  </sheetViews>
  <sheetFormatPr defaultRowHeight="15"/>
  <cols>
    <col min="1" max="1" width="49.140625" style="1" customWidth="1"/>
    <col min="2" max="2" width="105.140625" style="1" customWidth="1"/>
    <col min="3" max="3" width="32.42578125" style="1" customWidth="1"/>
    <col min="4" max="4" width="27.5703125" style="1" customWidth="1"/>
    <col min="5" max="5" width="41.85546875" style="1" customWidth="1"/>
    <col min="6" max="9" width="9" style="1" customWidth="1"/>
    <col min="10" max="10" width="11.7109375" style="1" customWidth="1"/>
    <col min="11" max="12" width="11.7109375" style="2" customWidth="1"/>
    <col min="13" max="16384" width="9.140625" style="1"/>
  </cols>
  <sheetData>
    <row r="1" spans="1:12" ht="50.25" customHeight="1">
      <c r="A1" s="516" t="s">
        <v>2003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</row>
    <row r="2" spans="1:12" ht="12.75" customHeight="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</row>
    <row r="3" spans="1:12">
      <c r="A3" s="145" t="s">
        <v>1416</v>
      </c>
      <c r="B3" s="150"/>
      <c r="C3" s="150"/>
      <c r="D3" s="150"/>
      <c r="E3" s="150"/>
      <c r="F3" s="150"/>
      <c r="G3" s="150"/>
      <c r="H3" s="150"/>
      <c r="I3" s="150"/>
      <c r="J3" s="150"/>
      <c r="K3" s="146"/>
      <c r="L3" s="146"/>
    </row>
    <row r="4" spans="1:12">
      <c r="A4" s="152" t="s">
        <v>1942</v>
      </c>
      <c r="B4" s="150"/>
      <c r="C4" s="150"/>
      <c r="D4" s="150"/>
      <c r="E4" s="150"/>
      <c r="F4" s="150"/>
      <c r="G4" s="150"/>
      <c r="H4" s="150"/>
      <c r="I4" s="150"/>
      <c r="J4" s="150"/>
      <c r="K4" s="146"/>
      <c r="L4" s="146"/>
    </row>
    <row r="5" spans="1:12">
      <c r="A5" s="152" t="s">
        <v>1954</v>
      </c>
      <c r="B5" s="150"/>
      <c r="C5" s="150"/>
      <c r="D5" s="150"/>
      <c r="E5" s="150"/>
      <c r="F5" s="150"/>
      <c r="G5" s="150"/>
      <c r="H5" s="150"/>
      <c r="I5" s="150"/>
      <c r="J5" s="150"/>
      <c r="K5" s="146"/>
      <c r="L5" s="146"/>
    </row>
    <row r="6" spans="1:12">
      <c r="A6" s="152" t="s">
        <v>1955</v>
      </c>
      <c r="B6" s="150"/>
      <c r="C6" s="150"/>
      <c r="D6" s="150"/>
      <c r="E6" s="150"/>
      <c r="F6" s="150"/>
      <c r="G6" s="150"/>
      <c r="H6" s="150"/>
      <c r="I6" s="150"/>
      <c r="J6" s="150"/>
      <c r="K6" s="146"/>
      <c r="L6" s="146"/>
    </row>
    <row r="7" spans="1:12">
      <c r="A7" s="152" t="s">
        <v>1956</v>
      </c>
      <c r="B7" s="150"/>
      <c r="C7" s="150"/>
      <c r="D7" s="150"/>
      <c r="E7" s="150"/>
      <c r="F7" s="150"/>
      <c r="G7" s="150"/>
      <c r="H7" s="150"/>
      <c r="I7" s="150"/>
      <c r="J7" s="150"/>
      <c r="K7" s="146"/>
      <c r="L7" s="146"/>
    </row>
    <row r="8" spans="1:12">
      <c r="A8" s="152" t="s">
        <v>2001</v>
      </c>
      <c r="B8" s="150"/>
      <c r="C8" s="150"/>
      <c r="D8" s="150"/>
      <c r="E8" s="150"/>
      <c r="F8" s="150"/>
      <c r="G8" s="150"/>
      <c r="H8" s="150"/>
      <c r="I8" s="150"/>
      <c r="J8" s="150"/>
      <c r="K8" s="146"/>
      <c r="L8" s="146"/>
    </row>
    <row r="9" spans="1:12" ht="15.75" thickBot="1">
      <c r="A9" s="152" t="s">
        <v>2002</v>
      </c>
      <c r="C9" s="150"/>
      <c r="E9" s="150"/>
      <c r="F9" s="150"/>
      <c r="G9" s="150"/>
      <c r="H9" s="150"/>
      <c r="I9" s="150"/>
      <c r="J9" s="150"/>
      <c r="K9" s="150"/>
      <c r="L9" s="150"/>
    </row>
    <row r="10" spans="1:12" s="113" customFormat="1" ht="15.75" thickBot="1">
      <c r="A10" s="150"/>
      <c r="B10" s="150"/>
      <c r="C10" s="150"/>
      <c r="D10" s="150"/>
      <c r="E10" s="150"/>
      <c r="F10" s="497" t="s">
        <v>1941</v>
      </c>
      <c r="G10" s="498"/>
      <c r="H10" s="498"/>
      <c r="I10" s="499"/>
      <c r="J10" s="500" t="s">
        <v>1940</v>
      </c>
      <c r="K10" s="501"/>
      <c r="L10" s="502"/>
    </row>
    <row r="11" spans="1:12" s="113" customFormat="1" ht="15.75" thickBot="1">
      <c r="A11" s="142" t="s">
        <v>136</v>
      </c>
      <c r="B11" s="141" t="s">
        <v>134</v>
      </c>
      <c r="C11" s="141" t="s">
        <v>135</v>
      </c>
      <c r="D11" s="141" t="s">
        <v>1932</v>
      </c>
      <c r="E11" s="141" t="s">
        <v>1933</v>
      </c>
      <c r="F11" s="138" t="s">
        <v>125</v>
      </c>
      <c r="G11" s="137" t="s">
        <v>124</v>
      </c>
      <c r="H11" s="137" t="s">
        <v>123</v>
      </c>
      <c r="I11" s="136" t="s">
        <v>122</v>
      </c>
      <c r="J11" s="135" t="s">
        <v>2</v>
      </c>
      <c r="K11" s="127" t="s">
        <v>117</v>
      </c>
      <c r="L11" s="125" t="s">
        <v>115</v>
      </c>
    </row>
    <row r="12" spans="1:12">
      <c r="A12" s="112" t="s">
        <v>1976</v>
      </c>
      <c r="B12" s="110" t="s">
        <v>1346</v>
      </c>
      <c r="C12" s="110" t="s">
        <v>1363</v>
      </c>
      <c r="D12" s="110" t="s">
        <v>1906</v>
      </c>
      <c r="E12" s="111" t="s">
        <v>1917</v>
      </c>
      <c r="F12" s="105" t="s">
        <v>5</v>
      </c>
      <c r="G12" s="104" t="s">
        <v>5</v>
      </c>
      <c r="H12" s="104" t="s">
        <v>5</v>
      </c>
      <c r="I12" s="103" t="s">
        <v>5</v>
      </c>
      <c r="J12" s="102" t="s">
        <v>1907</v>
      </c>
      <c r="K12" s="95" t="s">
        <v>1907</v>
      </c>
      <c r="L12" s="93" t="s">
        <v>0</v>
      </c>
    </row>
    <row r="13" spans="1:12">
      <c r="A13" s="78" t="s">
        <v>1976</v>
      </c>
      <c r="B13" s="77" t="s">
        <v>1346</v>
      </c>
      <c r="C13" s="75" t="s">
        <v>1347</v>
      </c>
      <c r="D13" s="75" t="s">
        <v>1919</v>
      </c>
      <c r="E13" s="75" t="s">
        <v>1945</v>
      </c>
      <c r="F13" s="70"/>
      <c r="G13" s="69" t="s">
        <v>5</v>
      </c>
      <c r="H13" s="69" t="s">
        <v>5</v>
      </c>
      <c r="I13" s="68"/>
      <c r="J13" s="67" t="s">
        <v>1907</v>
      </c>
      <c r="K13" s="60" t="s">
        <v>1907</v>
      </c>
      <c r="L13" s="58" t="s">
        <v>0</v>
      </c>
    </row>
    <row r="14" spans="1:12">
      <c r="A14" s="78" t="s">
        <v>1976</v>
      </c>
      <c r="B14" s="77" t="s">
        <v>1346</v>
      </c>
      <c r="C14" s="77" t="s">
        <v>1347</v>
      </c>
      <c r="D14" s="75" t="s">
        <v>1912</v>
      </c>
      <c r="E14" s="75" t="s">
        <v>1946</v>
      </c>
      <c r="F14" s="70"/>
      <c r="G14" s="69" t="s">
        <v>5</v>
      </c>
      <c r="H14" s="69" t="s">
        <v>5</v>
      </c>
      <c r="I14" s="68"/>
      <c r="J14" s="67" t="s">
        <v>1907</v>
      </c>
      <c r="K14" s="60" t="s">
        <v>1907</v>
      </c>
      <c r="L14" s="58" t="s">
        <v>0</v>
      </c>
    </row>
    <row r="15" spans="1:12">
      <c r="A15" s="78" t="s">
        <v>1976</v>
      </c>
      <c r="B15" s="77" t="s">
        <v>1346</v>
      </c>
      <c r="C15" s="76" t="s">
        <v>1943</v>
      </c>
      <c r="D15" s="76" t="s">
        <v>1947</v>
      </c>
      <c r="E15" s="76" t="s">
        <v>1918</v>
      </c>
      <c r="F15" s="70"/>
      <c r="G15" s="69" t="s">
        <v>5</v>
      </c>
      <c r="H15" s="69" t="s">
        <v>5</v>
      </c>
      <c r="I15" s="68"/>
      <c r="J15" s="67" t="s">
        <v>0</v>
      </c>
      <c r="K15" s="60" t="s">
        <v>1907</v>
      </c>
      <c r="L15" s="58" t="s">
        <v>0</v>
      </c>
    </row>
    <row r="16" spans="1:12" ht="30">
      <c r="A16" s="78" t="s">
        <v>1976</v>
      </c>
      <c r="B16" s="75" t="s">
        <v>1329</v>
      </c>
      <c r="C16" s="75" t="s">
        <v>1330</v>
      </c>
      <c r="D16" s="75" t="s">
        <v>1906</v>
      </c>
      <c r="E16" s="76" t="s">
        <v>1914</v>
      </c>
      <c r="F16" s="70" t="s">
        <v>5</v>
      </c>
      <c r="G16" s="69" t="s">
        <v>5</v>
      </c>
      <c r="H16" s="69" t="s">
        <v>5</v>
      </c>
      <c r="I16" s="68" t="s">
        <v>5</v>
      </c>
      <c r="J16" s="67" t="s">
        <v>1907</v>
      </c>
      <c r="K16" s="60" t="s">
        <v>1907</v>
      </c>
      <c r="L16" s="58" t="s">
        <v>0</v>
      </c>
    </row>
    <row r="17" spans="1:12">
      <c r="A17" s="78" t="s">
        <v>1976</v>
      </c>
      <c r="B17" s="75" t="s">
        <v>1143</v>
      </c>
      <c r="C17" s="75" t="s">
        <v>1144</v>
      </c>
      <c r="D17" s="75" t="s">
        <v>1906</v>
      </c>
      <c r="E17" s="76" t="s">
        <v>1922</v>
      </c>
      <c r="F17" s="70" t="s">
        <v>5</v>
      </c>
      <c r="G17" s="69" t="s">
        <v>5</v>
      </c>
      <c r="H17" s="69" t="s">
        <v>5</v>
      </c>
      <c r="I17" s="68" t="s">
        <v>5</v>
      </c>
      <c r="J17" s="67" t="s">
        <v>1907</v>
      </c>
      <c r="K17" s="60" t="s">
        <v>1907</v>
      </c>
      <c r="L17" s="58" t="s">
        <v>0</v>
      </c>
    </row>
    <row r="18" spans="1:12">
      <c r="A18" s="462" t="s">
        <v>1996</v>
      </c>
      <c r="B18" s="75" t="s">
        <v>1307</v>
      </c>
      <c r="C18" s="76" t="s">
        <v>1308</v>
      </c>
      <c r="D18" s="76" t="s">
        <v>1906</v>
      </c>
      <c r="E18" s="76" t="s">
        <v>1945</v>
      </c>
      <c r="F18" s="70" t="s">
        <v>5</v>
      </c>
      <c r="G18" s="69" t="s">
        <v>5</v>
      </c>
      <c r="H18" s="69"/>
      <c r="I18" s="68"/>
      <c r="J18" s="67" t="s">
        <v>1907</v>
      </c>
      <c r="K18" s="60" t="s">
        <v>1907</v>
      </c>
      <c r="L18" s="58" t="s">
        <v>0</v>
      </c>
    </row>
    <row r="19" spans="1:12">
      <c r="A19" s="463" t="s">
        <v>1998</v>
      </c>
      <c r="B19" s="308" t="s">
        <v>1299</v>
      </c>
      <c r="C19" s="308" t="s">
        <v>1300</v>
      </c>
      <c r="D19" s="308" t="s">
        <v>1906</v>
      </c>
      <c r="E19" s="309" t="s">
        <v>1944</v>
      </c>
      <c r="F19" s="310" t="s">
        <v>5</v>
      </c>
      <c r="G19" s="311"/>
      <c r="H19" s="311"/>
      <c r="I19" s="312"/>
      <c r="J19" s="313" t="s">
        <v>1907</v>
      </c>
      <c r="K19" s="314" t="s">
        <v>1907</v>
      </c>
      <c r="L19" s="315" t="s">
        <v>0</v>
      </c>
    </row>
    <row r="20" spans="1:12">
      <c r="A20" s="316" t="s">
        <v>1977</v>
      </c>
      <c r="B20" s="243" t="s">
        <v>1254</v>
      </c>
      <c r="C20" s="243" t="s">
        <v>1280</v>
      </c>
      <c r="D20" s="243" t="s">
        <v>1906</v>
      </c>
      <c r="E20" s="242" t="s">
        <v>1903</v>
      </c>
      <c r="F20" s="250" t="s">
        <v>5</v>
      </c>
      <c r="G20" s="251" t="s">
        <v>5</v>
      </c>
      <c r="H20" s="251" t="s">
        <v>5</v>
      </c>
      <c r="I20" s="252" t="s">
        <v>5</v>
      </c>
      <c r="J20" s="253" t="s">
        <v>1907</v>
      </c>
      <c r="K20" s="254" t="s">
        <v>1907</v>
      </c>
      <c r="L20" s="255" t="s">
        <v>0</v>
      </c>
    </row>
    <row r="21" spans="1:12">
      <c r="A21" s="78" t="s">
        <v>1977</v>
      </c>
      <c r="B21" s="77" t="s">
        <v>1254</v>
      </c>
      <c r="C21" s="75" t="s">
        <v>1273</v>
      </c>
      <c r="D21" s="75" t="s">
        <v>1906</v>
      </c>
      <c r="E21" s="76" t="s">
        <v>1905</v>
      </c>
      <c r="F21" s="70" t="s">
        <v>5</v>
      </c>
      <c r="G21" s="69" t="s">
        <v>5</v>
      </c>
      <c r="H21" s="69" t="s">
        <v>5</v>
      </c>
      <c r="I21" s="68" t="s">
        <v>5</v>
      </c>
      <c r="J21" s="67" t="s">
        <v>1907</v>
      </c>
      <c r="K21" s="60" t="s">
        <v>1907</v>
      </c>
      <c r="L21" s="58" t="s">
        <v>0</v>
      </c>
    </row>
    <row r="22" spans="1:12">
      <c r="A22" s="78" t="s">
        <v>1977</v>
      </c>
      <c r="B22" s="77" t="s">
        <v>1254</v>
      </c>
      <c r="C22" s="75" t="s">
        <v>1262</v>
      </c>
      <c r="D22" s="75" t="s">
        <v>1906</v>
      </c>
      <c r="E22" s="76" t="s">
        <v>1904</v>
      </c>
      <c r="F22" s="70" t="s">
        <v>5</v>
      </c>
      <c r="G22" s="69" t="s">
        <v>5</v>
      </c>
      <c r="H22" s="69" t="s">
        <v>5</v>
      </c>
      <c r="I22" s="68" t="s">
        <v>5</v>
      </c>
      <c r="J22" s="67" t="s">
        <v>1907</v>
      </c>
      <c r="K22" s="60" t="s">
        <v>1907</v>
      </c>
      <c r="L22" s="58" t="s">
        <v>0</v>
      </c>
    </row>
    <row r="23" spans="1:12">
      <c r="A23" s="78" t="s">
        <v>1977</v>
      </c>
      <c r="B23" s="77" t="s">
        <v>1254</v>
      </c>
      <c r="C23" s="75" t="s">
        <v>1255</v>
      </c>
      <c r="D23" s="75" t="s">
        <v>1906</v>
      </c>
      <c r="E23" s="76" t="s">
        <v>1931</v>
      </c>
      <c r="F23" s="70" t="s">
        <v>5</v>
      </c>
      <c r="G23" s="69" t="s">
        <v>5</v>
      </c>
      <c r="H23" s="69"/>
      <c r="I23" s="68"/>
      <c r="J23" s="67" t="s">
        <v>1907</v>
      </c>
      <c r="K23" s="60" t="s">
        <v>1907</v>
      </c>
      <c r="L23" s="58" t="s">
        <v>0</v>
      </c>
    </row>
    <row r="24" spans="1:12">
      <c r="A24" s="78" t="s">
        <v>1977</v>
      </c>
      <c r="B24" s="75" t="s">
        <v>1198</v>
      </c>
      <c r="C24" s="75" t="s">
        <v>1223</v>
      </c>
      <c r="D24" s="75" t="s">
        <v>1906</v>
      </c>
      <c r="E24" s="76" t="s">
        <v>1916</v>
      </c>
      <c r="F24" s="70" t="s">
        <v>5</v>
      </c>
      <c r="G24" s="69" t="s">
        <v>5</v>
      </c>
      <c r="H24" s="69" t="s">
        <v>5</v>
      </c>
      <c r="I24" s="68" t="s">
        <v>5</v>
      </c>
      <c r="J24" s="67" t="s">
        <v>1907</v>
      </c>
      <c r="K24" s="60" t="s">
        <v>1907</v>
      </c>
      <c r="L24" s="58" t="s">
        <v>0</v>
      </c>
    </row>
    <row r="25" spans="1:12" ht="15.75" thickBot="1">
      <c r="A25" s="78" t="s">
        <v>1977</v>
      </c>
      <c r="B25" s="77" t="s">
        <v>1198</v>
      </c>
      <c r="C25" s="75" t="s">
        <v>1199</v>
      </c>
      <c r="D25" s="75" t="s">
        <v>1906</v>
      </c>
      <c r="E25" s="76" t="s">
        <v>1916</v>
      </c>
      <c r="F25" s="70" t="s">
        <v>5</v>
      </c>
      <c r="G25" s="69" t="s">
        <v>5</v>
      </c>
      <c r="H25" s="69" t="s">
        <v>5</v>
      </c>
      <c r="I25" s="68" t="s">
        <v>5</v>
      </c>
      <c r="J25" s="67" t="s">
        <v>1907</v>
      </c>
      <c r="K25" s="60" t="s">
        <v>1907</v>
      </c>
      <c r="L25" s="58" t="s">
        <v>0</v>
      </c>
    </row>
    <row r="26" spans="1:12">
      <c r="A26" s="112" t="s">
        <v>894</v>
      </c>
      <c r="B26" s="110" t="s">
        <v>902</v>
      </c>
      <c r="C26" s="110" t="s">
        <v>1107</v>
      </c>
      <c r="D26" s="110" t="s">
        <v>1906</v>
      </c>
      <c r="E26" s="111" t="s">
        <v>1927</v>
      </c>
      <c r="F26" s="105" t="s">
        <v>5</v>
      </c>
      <c r="G26" s="104" t="s">
        <v>5</v>
      </c>
      <c r="H26" s="104" t="s">
        <v>5</v>
      </c>
      <c r="I26" s="103" t="s">
        <v>5</v>
      </c>
      <c r="J26" s="102" t="s">
        <v>1907</v>
      </c>
      <c r="K26" s="95" t="s">
        <v>1907</v>
      </c>
      <c r="L26" s="93" t="s">
        <v>1907</v>
      </c>
    </row>
    <row r="27" spans="1:12">
      <c r="A27" s="78" t="s">
        <v>894</v>
      </c>
      <c r="B27" s="77" t="s">
        <v>902</v>
      </c>
      <c r="C27" s="77" t="s">
        <v>1107</v>
      </c>
      <c r="D27" s="243" t="s">
        <v>1908</v>
      </c>
      <c r="E27" s="242" t="s">
        <v>1927</v>
      </c>
      <c r="F27" s="250" t="s">
        <v>5</v>
      </c>
      <c r="G27" s="251" t="s">
        <v>5</v>
      </c>
      <c r="H27" s="251" t="s">
        <v>5</v>
      </c>
      <c r="I27" s="252" t="s">
        <v>5</v>
      </c>
      <c r="J27" s="253" t="s">
        <v>1907</v>
      </c>
      <c r="K27" s="254" t="s">
        <v>1907</v>
      </c>
      <c r="L27" s="255" t="s">
        <v>1907</v>
      </c>
    </row>
    <row r="28" spans="1:12">
      <c r="A28" s="78" t="s">
        <v>894</v>
      </c>
      <c r="B28" s="77" t="s">
        <v>902</v>
      </c>
      <c r="C28" s="75" t="s">
        <v>1072</v>
      </c>
      <c r="D28" s="75" t="s">
        <v>1906</v>
      </c>
      <c r="E28" s="76" t="s">
        <v>1935</v>
      </c>
      <c r="F28" s="250" t="s">
        <v>5</v>
      </c>
      <c r="G28" s="251" t="s">
        <v>5</v>
      </c>
      <c r="H28" s="251" t="s">
        <v>5</v>
      </c>
      <c r="I28" s="252" t="s">
        <v>5</v>
      </c>
      <c r="J28" s="67" t="s">
        <v>1907</v>
      </c>
      <c r="K28" s="60" t="s">
        <v>1907</v>
      </c>
      <c r="L28" s="58" t="s">
        <v>0</v>
      </c>
    </row>
    <row r="29" spans="1:12">
      <c r="A29" s="78" t="s">
        <v>894</v>
      </c>
      <c r="B29" s="77" t="s">
        <v>902</v>
      </c>
      <c r="C29" s="77" t="s">
        <v>1072</v>
      </c>
      <c r="D29" s="75" t="s">
        <v>1908</v>
      </c>
      <c r="E29" s="76" t="s">
        <v>1935</v>
      </c>
      <c r="F29" s="250" t="s">
        <v>5</v>
      </c>
      <c r="G29" s="251" t="s">
        <v>5</v>
      </c>
      <c r="H29" s="251" t="s">
        <v>5</v>
      </c>
      <c r="I29" s="252" t="s">
        <v>5</v>
      </c>
      <c r="J29" s="67" t="s">
        <v>1907</v>
      </c>
      <c r="K29" s="60" t="s">
        <v>1907</v>
      </c>
      <c r="L29" s="58" t="s">
        <v>0</v>
      </c>
    </row>
    <row r="30" spans="1:12">
      <c r="A30" s="78" t="s">
        <v>894</v>
      </c>
      <c r="B30" s="77" t="s">
        <v>902</v>
      </c>
      <c r="C30" s="75" t="s">
        <v>907</v>
      </c>
      <c r="D30" s="75" t="s">
        <v>1906</v>
      </c>
      <c r="E30" s="76" t="s">
        <v>1937</v>
      </c>
      <c r="F30" s="70"/>
      <c r="G30" s="69" t="s">
        <v>5</v>
      </c>
      <c r="H30" s="69"/>
      <c r="I30" s="68"/>
      <c r="J30" s="67" t="s">
        <v>1907</v>
      </c>
      <c r="K30" s="60"/>
      <c r="L30" s="58" t="s">
        <v>0</v>
      </c>
    </row>
    <row r="31" spans="1:12">
      <c r="A31" s="78" t="s">
        <v>894</v>
      </c>
      <c r="B31" s="77" t="s">
        <v>902</v>
      </c>
      <c r="C31" s="75" t="s">
        <v>903</v>
      </c>
      <c r="D31" s="75" t="s">
        <v>1906</v>
      </c>
      <c r="E31" s="76" t="s">
        <v>1935</v>
      </c>
      <c r="F31" s="70"/>
      <c r="G31" s="69" t="s">
        <v>5</v>
      </c>
      <c r="H31" s="69"/>
      <c r="I31" s="68"/>
      <c r="J31" s="67" t="s">
        <v>1907</v>
      </c>
      <c r="K31" s="60" t="s">
        <v>0</v>
      </c>
      <c r="L31" s="58" t="s">
        <v>0</v>
      </c>
    </row>
    <row r="32" spans="1:12">
      <c r="A32" s="78" t="s">
        <v>894</v>
      </c>
      <c r="B32" s="77" t="s">
        <v>902</v>
      </c>
      <c r="C32" s="77" t="s">
        <v>903</v>
      </c>
      <c r="D32" s="75" t="s">
        <v>1908</v>
      </c>
      <c r="E32" s="76" t="s">
        <v>1935</v>
      </c>
      <c r="F32" s="70"/>
      <c r="G32" s="69" t="s">
        <v>5</v>
      </c>
      <c r="H32" s="69"/>
      <c r="I32" s="68"/>
      <c r="J32" s="67" t="s">
        <v>1907</v>
      </c>
      <c r="K32" s="60" t="s">
        <v>0</v>
      </c>
      <c r="L32" s="58" t="s">
        <v>0</v>
      </c>
    </row>
    <row r="33" spans="1:12">
      <c r="A33" s="78" t="s">
        <v>894</v>
      </c>
      <c r="B33" s="75" t="s">
        <v>892</v>
      </c>
      <c r="C33" s="75" t="s">
        <v>1025</v>
      </c>
      <c r="D33" s="75" t="s">
        <v>1906</v>
      </c>
      <c r="E33" s="76" t="s">
        <v>1936</v>
      </c>
      <c r="F33" s="70" t="s">
        <v>5</v>
      </c>
      <c r="G33" s="69" t="s">
        <v>5</v>
      </c>
      <c r="H33" s="69" t="s">
        <v>5</v>
      </c>
      <c r="I33" s="68" t="s">
        <v>5</v>
      </c>
      <c r="J33" s="67" t="s">
        <v>1907</v>
      </c>
      <c r="K33" s="60" t="s">
        <v>1907</v>
      </c>
      <c r="L33" s="58" t="s">
        <v>1907</v>
      </c>
    </row>
    <row r="34" spans="1:12">
      <c r="A34" s="78" t="s">
        <v>894</v>
      </c>
      <c r="B34" s="77" t="s">
        <v>892</v>
      </c>
      <c r="C34" s="77" t="s">
        <v>1025</v>
      </c>
      <c r="D34" s="75" t="s">
        <v>1908</v>
      </c>
      <c r="E34" s="76" t="s">
        <v>1936</v>
      </c>
      <c r="F34" s="70" t="s">
        <v>5</v>
      </c>
      <c r="G34" s="69" t="s">
        <v>5</v>
      </c>
      <c r="H34" s="69" t="s">
        <v>5</v>
      </c>
      <c r="I34" s="68" t="s">
        <v>5</v>
      </c>
      <c r="J34" s="67" t="s">
        <v>1907</v>
      </c>
      <c r="K34" s="60" t="s">
        <v>1907</v>
      </c>
      <c r="L34" s="58" t="s">
        <v>1907</v>
      </c>
    </row>
    <row r="35" spans="1:12">
      <c r="A35" s="78" t="s">
        <v>894</v>
      </c>
      <c r="B35" s="77" t="s">
        <v>892</v>
      </c>
      <c r="C35" s="75" t="s">
        <v>986</v>
      </c>
      <c r="D35" s="75" t="s">
        <v>1906</v>
      </c>
      <c r="E35" s="76" t="s">
        <v>1936</v>
      </c>
      <c r="F35" s="70" t="s">
        <v>5</v>
      </c>
      <c r="G35" s="69" t="s">
        <v>5</v>
      </c>
      <c r="H35" s="69" t="s">
        <v>5</v>
      </c>
      <c r="I35" s="68" t="s">
        <v>5</v>
      </c>
      <c r="J35" s="67" t="s">
        <v>1907</v>
      </c>
      <c r="K35" s="60" t="s">
        <v>1907</v>
      </c>
      <c r="L35" s="58" t="s">
        <v>0</v>
      </c>
    </row>
    <row r="36" spans="1:12">
      <c r="A36" s="78" t="s">
        <v>894</v>
      </c>
      <c r="B36" s="77" t="s">
        <v>892</v>
      </c>
      <c r="C36" s="77" t="s">
        <v>986</v>
      </c>
      <c r="D36" s="75" t="s">
        <v>1908</v>
      </c>
      <c r="E36" s="76" t="s">
        <v>1936</v>
      </c>
      <c r="F36" s="70" t="s">
        <v>5</v>
      </c>
      <c r="G36" s="69" t="s">
        <v>5</v>
      </c>
      <c r="H36" s="69" t="s">
        <v>5</v>
      </c>
      <c r="I36" s="68" t="s">
        <v>5</v>
      </c>
      <c r="J36" s="67" t="s">
        <v>1907</v>
      </c>
      <c r="K36" s="60" t="s">
        <v>1907</v>
      </c>
      <c r="L36" s="58" t="s">
        <v>0</v>
      </c>
    </row>
    <row r="37" spans="1:12">
      <c r="A37" s="78" t="s">
        <v>894</v>
      </c>
      <c r="B37" s="77" t="s">
        <v>892</v>
      </c>
      <c r="C37" s="75" t="s">
        <v>950</v>
      </c>
      <c r="D37" s="75" t="s">
        <v>1906</v>
      </c>
      <c r="E37" s="76" t="s">
        <v>1929</v>
      </c>
      <c r="F37" s="70" t="s">
        <v>5</v>
      </c>
      <c r="G37" s="69" t="s">
        <v>5</v>
      </c>
      <c r="H37" s="69" t="s">
        <v>5</v>
      </c>
      <c r="I37" s="68" t="s">
        <v>5</v>
      </c>
      <c r="J37" s="67" t="s">
        <v>1907</v>
      </c>
      <c r="K37" s="60" t="s">
        <v>1907</v>
      </c>
      <c r="L37" s="58" t="s">
        <v>0</v>
      </c>
    </row>
    <row r="38" spans="1:12">
      <c r="A38" s="78" t="s">
        <v>894</v>
      </c>
      <c r="B38" s="77" t="s">
        <v>892</v>
      </c>
      <c r="C38" s="77" t="s">
        <v>950</v>
      </c>
      <c r="D38" s="75" t="s">
        <v>1908</v>
      </c>
      <c r="E38" s="76" t="s">
        <v>1929</v>
      </c>
      <c r="F38" s="70"/>
      <c r="G38" s="69"/>
      <c r="H38" s="69" t="s">
        <v>5</v>
      </c>
      <c r="I38" s="68" t="s">
        <v>5</v>
      </c>
      <c r="J38" s="67" t="s">
        <v>1907</v>
      </c>
      <c r="K38" s="60" t="s">
        <v>1907</v>
      </c>
      <c r="L38" s="58" t="s">
        <v>0</v>
      </c>
    </row>
    <row r="39" spans="1:12">
      <c r="A39" s="78" t="s">
        <v>894</v>
      </c>
      <c r="B39" s="77" t="s">
        <v>892</v>
      </c>
      <c r="C39" s="75" t="s">
        <v>912</v>
      </c>
      <c r="D39" s="75" t="s">
        <v>1906</v>
      </c>
      <c r="E39" s="76" t="s">
        <v>1929</v>
      </c>
      <c r="F39" s="70" t="s">
        <v>5</v>
      </c>
      <c r="G39" s="69" t="s">
        <v>5</v>
      </c>
      <c r="H39" s="69" t="s">
        <v>5</v>
      </c>
      <c r="I39" s="68" t="s">
        <v>5</v>
      </c>
      <c r="J39" s="67" t="s">
        <v>1907</v>
      </c>
      <c r="K39" s="60" t="s">
        <v>1907</v>
      </c>
      <c r="L39" s="58" t="s">
        <v>0</v>
      </c>
    </row>
    <row r="40" spans="1:12">
      <c r="A40" s="78" t="s">
        <v>894</v>
      </c>
      <c r="B40" s="77" t="s">
        <v>892</v>
      </c>
      <c r="C40" s="75" t="s">
        <v>898</v>
      </c>
      <c r="D40" s="75" t="s">
        <v>1906</v>
      </c>
      <c r="E40" s="76" t="s">
        <v>1922</v>
      </c>
      <c r="F40" s="70"/>
      <c r="G40" s="69" t="s">
        <v>5</v>
      </c>
      <c r="H40" s="69"/>
      <c r="I40" s="68"/>
      <c r="J40" s="67" t="s">
        <v>1907</v>
      </c>
      <c r="K40" s="60" t="s">
        <v>0</v>
      </c>
      <c r="L40" s="58" t="s">
        <v>0</v>
      </c>
    </row>
    <row r="41" spans="1:12">
      <c r="A41" s="78" t="s">
        <v>894</v>
      </c>
      <c r="B41" s="77" t="s">
        <v>892</v>
      </c>
      <c r="C41" s="77" t="s">
        <v>898</v>
      </c>
      <c r="D41" s="256" t="s">
        <v>1908</v>
      </c>
      <c r="E41" s="76" t="s">
        <v>1922</v>
      </c>
      <c r="F41" s="244"/>
      <c r="G41" s="245" t="s">
        <v>5</v>
      </c>
      <c r="H41" s="245"/>
      <c r="I41" s="246"/>
      <c r="J41" s="247" t="s">
        <v>1907</v>
      </c>
      <c r="K41" s="248" t="s">
        <v>0</v>
      </c>
      <c r="L41" s="249" t="s">
        <v>0</v>
      </c>
    </row>
    <row r="42" spans="1:12">
      <c r="A42" s="78" t="s">
        <v>894</v>
      </c>
      <c r="B42" s="77" t="s">
        <v>892</v>
      </c>
      <c r="C42" s="256" t="s">
        <v>893</v>
      </c>
      <c r="D42" s="256" t="s">
        <v>1906</v>
      </c>
      <c r="E42" s="241" t="s">
        <v>1931</v>
      </c>
      <c r="F42" s="244"/>
      <c r="G42" s="245" t="s">
        <v>5</v>
      </c>
      <c r="H42" s="245"/>
      <c r="I42" s="246"/>
      <c r="J42" s="247" t="s">
        <v>1907</v>
      </c>
      <c r="K42" s="248" t="s">
        <v>0</v>
      </c>
      <c r="L42" s="249" t="s">
        <v>0</v>
      </c>
    </row>
    <row r="43" spans="1:12" ht="15.75" thickBot="1">
      <c r="A43" s="44" t="s">
        <v>894</v>
      </c>
      <c r="B43" s="43" t="s">
        <v>892</v>
      </c>
      <c r="C43" s="43" t="s">
        <v>893</v>
      </c>
      <c r="D43" s="40" t="s">
        <v>1908</v>
      </c>
      <c r="E43" s="42" t="s">
        <v>1931</v>
      </c>
      <c r="F43" s="35"/>
      <c r="G43" s="34" t="s">
        <v>5</v>
      </c>
      <c r="H43" s="34"/>
      <c r="I43" s="33"/>
      <c r="J43" s="32" t="s">
        <v>1907</v>
      </c>
      <c r="K43" s="25" t="s">
        <v>0</v>
      </c>
      <c r="L43" s="23" t="s">
        <v>0</v>
      </c>
    </row>
    <row r="44" spans="1:12">
      <c r="A44" s="112" t="s">
        <v>546</v>
      </c>
      <c r="B44" s="110" t="s">
        <v>764</v>
      </c>
      <c r="C44" s="110" t="s">
        <v>837</v>
      </c>
      <c r="D44" s="110" t="s">
        <v>1906</v>
      </c>
      <c r="E44" s="111" t="s">
        <v>1939</v>
      </c>
      <c r="F44" s="105" t="s">
        <v>5</v>
      </c>
      <c r="G44" s="104"/>
      <c r="H44" s="104"/>
      <c r="I44" s="103"/>
      <c r="J44" s="102" t="s">
        <v>1907</v>
      </c>
      <c r="K44" s="95" t="s">
        <v>2000</v>
      </c>
      <c r="L44" s="93" t="s">
        <v>0</v>
      </c>
    </row>
    <row r="45" spans="1:12">
      <c r="A45" s="78" t="s">
        <v>546</v>
      </c>
      <c r="B45" s="77" t="s">
        <v>764</v>
      </c>
      <c r="C45" s="77" t="s">
        <v>837</v>
      </c>
      <c r="D45" s="75" t="s">
        <v>1912</v>
      </c>
      <c r="E45" s="76" t="s">
        <v>1927</v>
      </c>
      <c r="F45" s="70"/>
      <c r="G45" s="69" t="s">
        <v>5</v>
      </c>
      <c r="H45" s="69" t="s">
        <v>5</v>
      </c>
      <c r="I45" s="68"/>
      <c r="J45" s="67" t="s">
        <v>1907</v>
      </c>
      <c r="K45" s="60" t="s">
        <v>2000</v>
      </c>
      <c r="L45" s="58" t="s">
        <v>0</v>
      </c>
    </row>
    <row r="46" spans="1:12">
      <c r="A46" s="78" t="s">
        <v>546</v>
      </c>
      <c r="B46" s="77" t="s">
        <v>764</v>
      </c>
      <c r="C46" s="75" t="s">
        <v>765</v>
      </c>
      <c r="D46" s="75" t="s">
        <v>1906</v>
      </c>
      <c r="E46" s="76" t="s">
        <v>1927</v>
      </c>
      <c r="F46" s="70" t="s">
        <v>5</v>
      </c>
      <c r="G46" s="69"/>
      <c r="H46" s="69"/>
      <c r="I46" s="68"/>
      <c r="J46" s="67" t="s">
        <v>1907</v>
      </c>
      <c r="K46" s="60" t="s">
        <v>2000</v>
      </c>
      <c r="L46" s="58" t="s">
        <v>0</v>
      </c>
    </row>
    <row r="47" spans="1:12">
      <c r="A47" s="78" t="s">
        <v>546</v>
      </c>
      <c r="B47" s="77" t="s">
        <v>764</v>
      </c>
      <c r="C47" s="77" t="s">
        <v>765</v>
      </c>
      <c r="D47" s="75" t="s">
        <v>1912</v>
      </c>
      <c r="E47" s="76" t="s">
        <v>1927</v>
      </c>
      <c r="F47" s="70"/>
      <c r="G47" s="69" t="s">
        <v>5</v>
      </c>
      <c r="H47" s="69" t="s">
        <v>5</v>
      </c>
      <c r="I47" s="68"/>
      <c r="J47" s="67" t="s">
        <v>1907</v>
      </c>
      <c r="K47" s="60" t="s">
        <v>2000</v>
      </c>
      <c r="L47" s="58" t="s">
        <v>0</v>
      </c>
    </row>
    <row r="48" spans="1:12">
      <c r="A48" s="78" t="s">
        <v>546</v>
      </c>
      <c r="B48" s="75" t="s">
        <v>576</v>
      </c>
      <c r="C48" s="75" t="s">
        <v>675</v>
      </c>
      <c r="D48" s="75" t="s">
        <v>1906</v>
      </c>
      <c r="E48" s="76" t="s">
        <v>1928</v>
      </c>
      <c r="F48" s="70" t="s">
        <v>5</v>
      </c>
      <c r="G48" s="69" t="s">
        <v>5</v>
      </c>
      <c r="H48" s="69" t="s">
        <v>5</v>
      </c>
      <c r="I48" s="68" t="s">
        <v>5</v>
      </c>
      <c r="J48" s="67" t="s">
        <v>1907</v>
      </c>
      <c r="K48" s="60" t="s">
        <v>2000</v>
      </c>
      <c r="L48" s="58" t="s">
        <v>0</v>
      </c>
    </row>
    <row r="49" spans="1:12">
      <c r="A49" s="78" t="s">
        <v>546</v>
      </c>
      <c r="B49" s="77" t="s">
        <v>576</v>
      </c>
      <c r="C49" s="77" t="s">
        <v>675</v>
      </c>
      <c r="D49" s="75" t="s">
        <v>1912</v>
      </c>
      <c r="E49" s="76" t="s">
        <v>1936</v>
      </c>
      <c r="F49" s="70"/>
      <c r="G49" s="69" t="s">
        <v>5</v>
      </c>
      <c r="H49" s="69" t="s">
        <v>5</v>
      </c>
      <c r="I49" s="68"/>
      <c r="J49" s="67" t="s">
        <v>1907</v>
      </c>
      <c r="K49" s="60" t="s">
        <v>2000</v>
      </c>
      <c r="L49" s="58" t="s">
        <v>0</v>
      </c>
    </row>
    <row r="50" spans="1:12">
      <c r="A50" s="78" t="s">
        <v>546</v>
      </c>
      <c r="B50" s="77" t="s">
        <v>576</v>
      </c>
      <c r="C50" s="75" t="s">
        <v>577</v>
      </c>
      <c r="D50" s="75" t="s">
        <v>1906</v>
      </c>
      <c r="E50" s="76" t="s">
        <v>1929</v>
      </c>
      <c r="F50" s="70" t="s">
        <v>5</v>
      </c>
      <c r="G50" s="69" t="s">
        <v>5</v>
      </c>
      <c r="H50" s="69" t="s">
        <v>5</v>
      </c>
      <c r="I50" s="68" t="s">
        <v>5</v>
      </c>
      <c r="J50" s="67" t="s">
        <v>1907</v>
      </c>
      <c r="K50" s="60" t="s">
        <v>2000</v>
      </c>
      <c r="L50" s="58" t="s">
        <v>0</v>
      </c>
    </row>
    <row r="51" spans="1:12">
      <c r="A51" s="78" t="s">
        <v>546</v>
      </c>
      <c r="B51" s="77" t="s">
        <v>576</v>
      </c>
      <c r="C51" s="77" t="s">
        <v>577</v>
      </c>
      <c r="D51" s="75" t="s">
        <v>1912</v>
      </c>
      <c r="E51" s="76" t="s">
        <v>1929</v>
      </c>
      <c r="F51" s="70"/>
      <c r="G51" s="69" t="s">
        <v>5</v>
      </c>
      <c r="H51" s="69" t="s">
        <v>5</v>
      </c>
      <c r="I51" s="68"/>
      <c r="J51" s="67" t="s">
        <v>1907</v>
      </c>
      <c r="K51" s="60" t="s">
        <v>2000</v>
      </c>
      <c r="L51" s="58" t="s">
        <v>0</v>
      </c>
    </row>
    <row r="52" spans="1:12">
      <c r="A52" s="78" t="s">
        <v>546</v>
      </c>
      <c r="B52" s="75" t="s">
        <v>562</v>
      </c>
      <c r="C52" s="75" t="s">
        <v>563</v>
      </c>
      <c r="D52" s="75" t="s">
        <v>1906</v>
      </c>
      <c r="E52" s="76" t="s">
        <v>1913</v>
      </c>
      <c r="F52" s="70" t="s">
        <v>5</v>
      </c>
      <c r="G52" s="69" t="s">
        <v>5</v>
      </c>
      <c r="H52" s="69" t="s">
        <v>5</v>
      </c>
      <c r="I52" s="68" t="s">
        <v>5</v>
      </c>
      <c r="J52" s="67" t="s">
        <v>1907</v>
      </c>
      <c r="K52" s="60" t="s">
        <v>1907</v>
      </c>
      <c r="L52" s="58" t="s">
        <v>0</v>
      </c>
    </row>
    <row r="53" spans="1:12">
      <c r="A53" s="78" t="s">
        <v>546</v>
      </c>
      <c r="B53" s="75" t="s">
        <v>553</v>
      </c>
      <c r="C53" s="75" t="s">
        <v>554</v>
      </c>
      <c r="D53" s="75" t="s">
        <v>1906</v>
      </c>
      <c r="E53" s="76" t="s">
        <v>1930</v>
      </c>
      <c r="F53" s="70" t="s">
        <v>5</v>
      </c>
      <c r="G53" s="69" t="s">
        <v>5</v>
      </c>
      <c r="H53" s="69" t="s">
        <v>5</v>
      </c>
      <c r="I53" s="68" t="s">
        <v>5</v>
      </c>
      <c r="J53" s="67" t="s">
        <v>1907</v>
      </c>
      <c r="K53" s="60" t="s">
        <v>0</v>
      </c>
      <c r="L53" s="58" t="s">
        <v>0</v>
      </c>
    </row>
    <row r="54" spans="1:12" ht="30">
      <c r="A54" s="78" t="s">
        <v>546</v>
      </c>
      <c r="B54" s="75" t="s">
        <v>544</v>
      </c>
      <c r="C54" s="75" t="s">
        <v>545</v>
      </c>
      <c r="D54" s="75" t="s">
        <v>1915</v>
      </c>
      <c r="E54" s="76" t="s">
        <v>1930</v>
      </c>
      <c r="F54" s="70" t="s">
        <v>5</v>
      </c>
      <c r="G54" s="69"/>
      <c r="H54" s="69"/>
      <c r="I54" s="68"/>
      <c r="J54" s="67" t="s">
        <v>1907</v>
      </c>
      <c r="K54" s="60" t="s">
        <v>0</v>
      </c>
      <c r="L54" s="58" t="s">
        <v>0</v>
      </c>
    </row>
    <row r="55" spans="1:12" ht="30.75" thickBot="1">
      <c r="A55" s="78" t="s">
        <v>546</v>
      </c>
      <c r="B55" s="77" t="s">
        <v>544</v>
      </c>
      <c r="C55" s="77" t="s">
        <v>545</v>
      </c>
      <c r="D55" s="75" t="s">
        <v>1911</v>
      </c>
      <c r="E55" s="76" t="s">
        <v>1914</v>
      </c>
      <c r="F55" s="70" t="s">
        <v>5</v>
      </c>
      <c r="G55" s="69"/>
      <c r="H55" s="69"/>
      <c r="I55" s="68"/>
      <c r="J55" s="67" t="s">
        <v>1907</v>
      </c>
      <c r="K55" s="60" t="s">
        <v>0</v>
      </c>
      <c r="L55" s="58" t="s">
        <v>0</v>
      </c>
    </row>
    <row r="56" spans="1:12">
      <c r="A56" s="112" t="s">
        <v>247</v>
      </c>
      <c r="B56" s="110" t="s">
        <v>455</v>
      </c>
      <c r="C56" s="110" t="s">
        <v>516</v>
      </c>
      <c r="D56" s="110" t="s">
        <v>1906</v>
      </c>
      <c r="E56" s="111" t="s">
        <v>1920</v>
      </c>
      <c r="F56" s="105"/>
      <c r="G56" s="104" t="s">
        <v>5</v>
      </c>
      <c r="H56" s="104" t="s">
        <v>5</v>
      </c>
      <c r="I56" s="103"/>
      <c r="J56" s="102" t="s">
        <v>1907</v>
      </c>
      <c r="K56" s="95" t="s">
        <v>2000</v>
      </c>
      <c r="L56" s="93" t="s">
        <v>1907</v>
      </c>
    </row>
    <row r="57" spans="1:12">
      <c r="A57" s="78" t="s">
        <v>247</v>
      </c>
      <c r="B57" s="77" t="s">
        <v>455</v>
      </c>
      <c r="C57" s="77" t="s">
        <v>516</v>
      </c>
      <c r="D57" s="75" t="s">
        <v>1908</v>
      </c>
      <c r="E57" s="76" t="s">
        <v>1920</v>
      </c>
      <c r="F57" s="70"/>
      <c r="G57" s="69" t="s">
        <v>5</v>
      </c>
      <c r="H57" s="69" t="s">
        <v>5</v>
      </c>
      <c r="I57" s="68"/>
      <c r="J57" s="162" t="s">
        <v>0</v>
      </c>
      <c r="K57" s="60" t="s">
        <v>0</v>
      </c>
      <c r="L57" s="58" t="s">
        <v>1907</v>
      </c>
    </row>
    <row r="58" spans="1:12">
      <c r="A58" s="78" t="s">
        <v>247</v>
      </c>
      <c r="B58" s="77" t="s">
        <v>455</v>
      </c>
      <c r="C58" s="77" t="s">
        <v>516</v>
      </c>
      <c r="D58" s="75" t="s">
        <v>1909</v>
      </c>
      <c r="E58" s="76" t="s">
        <v>1920</v>
      </c>
      <c r="F58" s="70"/>
      <c r="G58" s="69" t="s">
        <v>5</v>
      </c>
      <c r="H58" s="69" t="s">
        <v>5</v>
      </c>
      <c r="I58" s="68"/>
      <c r="J58" s="162" t="s">
        <v>0</v>
      </c>
      <c r="K58" s="60" t="s">
        <v>0</v>
      </c>
      <c r="L58" s="58" t="s">
        <v>1907</v>
      </c>
    </row>
    <row r="59" spans="1:12">
      <c r="A59" s="78" t="s">
        <v>247</v>
      </c>
      <c r="B59" s="77" t="s">
        <v>455</v>
      </c>
      <c r="C59" s="77" t="s">
        <v>516</v>
      </c>
      <c r="D59" s="75" t="s">
        <v>1910</v>
      </c>
      <c r="E59" s="76" t="s">
        <v>1920</v>
      </c>
      <c r="F59" s="70"/>
      <c r="G59" s="69" t="s">
        <v>5</v>
      </c>
      <c r="H59" s="69" t="s">
        <v>5</v>
      </c>
      <c r="I59" s="68"/>
      <c r="J59" s="67" t="s">
        <v>0</v>
      </c>
      <c r="K59" s="60" t="s">
        <v>0</v>
      </c>
      <c r="L59" s="58" t="s">
        <v>1907</v>
      </c>
    </row>
    <row r="60" spans="1:12">
      <c r="A60" s="78" t="s">
        <v>247</v>
      </c>
      <c r="B60" s="77" t="s">
        <v>455</v>
      </c>
      <c r="C60" s="75" t="s">
        <v>482</v>
      </c>
      <c r="D60" s="75" t="s">
        <v>1906</v>
      </c>
      <c r="E60" s="76" t="s">
        <v>1921</v>
      </c>
      <c r="F60" s="70" t="s">
        <v>5</v>
      </c>
      <c r="G60" s="69" t="s">
        <v>5</v>
      </c>
      <c r="H60" s="69" t="s">
        <v>5</v>
      </c>
      <c r="I60" s="68" t="s">
        <v>5</v>
      </c>
      <c r="J60" s="67" t="s">
        <v>1907</v>
      </c>
      <c r="K60" s="60" t="s">
        <v>2000</v>
      </c>
      <c r="L60" s="58" t="s">
        <v>1907</v>
      </c>
    </row>
    <row r="61" spans="1:12">
      <c r="A61" s="78" t="s">
        <v>247</v>
      </c>
      <c r="B61" s="77" t="s">
        <v>455</v>
      </c>
      <c r="C61" s="77" t="s">
        <v>482</v>
      </c>
      <c r="D61" s="75" t="s">
        <v>1908</v>
      </c>
      <c r="E61" s="76" t="s">
        <v>1921</v>
      </c>
      <c r="F61" s="70" t="s">
        <v>5</v>
      </c>
      <c r="G61" s="69" t="s">
        <v>5</v>
      </c>
      <c r="H61" s="69" t="s">
        <v>5</v>
      </c>
      <c r="I61" s="68" t="s">
        <v>5</v>
      </c>
      <c r="J61" s="162" t="s">
        <v>1907</v>
      </c>
      <c r="K61" s="60" t="s">
        <v>0</v>
      </c>
      <c r="L61" s="58" t="s">
        <v>1907</v>
      </c>
    </row>
    <row r="62" spans="1:12">
      <c r="A62" s="78" t="s">
        <v>247</v>
      </c>
      <c r="B62" s="77" t="s">
        <v>455</v>
      </c>
      <c r="C62" s="77" t="s">
        <v>482</v>
      </c>
      <c r="D62" s="75" t="s">
        <v>1909</v>
      </c>
      <c r="E62" s="76" t="s">
        <v>1921</v>
      </c>
      <c r="F62" s="70" t="s">
        <v>5</v>
      </c>
      <c r="G62" s="69" t="s">
        <v>5</v>
      </c>
      <c r="H62" s="69" t="s">
        <v>5</v>
      </c>
      <c r="I62" s="68"/>
      <c r="J62" s="162" t="s">
        <v>0</v>
      </c>
      <c r="K62" s="60" t="s">
        <v>0</v>
      </c>
      <c r="L62" s="58" t="s">
        <v>1907</v>
      </c>
    </row>
    <row r="63" spans="1:12">
      <c r="A63" s="78" t="s">
        <v>247</v>
      </c>
      <c r="B63" s="77" t="s">
        <v>455</v>
      </c>
      <c r="C63" s="77" t="s">
        <v>482</v>
      </c>
      <c r="D63" s="75" t="s">
        <v>1910</v>
      </c>
      <c r="E63" s="76" t="s">
        <v>1921</v>
      </c>
      <c r="F63" s="70"/>
      <c r="G63" s="69" t="s">
        <v>5</v>
      </c>
      <c r="H63" s="69" t="s">
        <v>5</v>
      </c>
      <c r="I63" s="68"/>
      <c r="J63" s="67" t="s">
        <v>0</v>
      </c>
      <c r="K63" s="60" t="s">
        <v>0</v>
      </c>
      <c r="L63" s="58" t="s">
        <v>1907</v>
      </c>
    </row>
    <row r="64" spans="1:12">
      <c r="A64" s="78" t="s">
        <v>247</v>
      </c>
      <c r="B64" s="77" t="s">
        <v>455</v>
      </c>
      <c r="C64" s="75" t="s">
        <v>456</v>
      </c>
      <c r="D64" s="75" t="s">
        <v>1906</v>
      </c>
      <c r="E64" s="76" t="s">
        <v>1921</v>
      </c>
      <c r="F64" s="70" t="s">
        <v>5</v>
      </c>
      <c r="G64" s="69" t="s">
        <v>5</v>
      </c>
      <c r="H64" s="69" t="s">
        <v>5</v>
      </c>
      <c r="I64" s="68" t="s">
        <v>5</v>
      </c>
      <c r="J64" s="67" t="s">
        <v>1907</v>
      </c>
      <c r="K64" s="60" t="s">
        <v>2000</v>
      </c>
      <c r="L64" s="58" t="s">
        <v>1907</v>
      </c>
    </row>
    <row r="65" spans="1:12">
      <c r="A65" s="78" t="s">
        <v>247</v>
      </c>
      <c r="B65" s="77" t="s">
        <v>455</v>
      </c>
      <c r="C65" s="77" t="s">
        <v>456</v>
      </c>
      <c r="D65" s="75" t="s">
        <v>1908</v>
      </c>
      <c r="E65" s="76" t="s">
        <v>1921</v>
      </c>
      <c r="F65" s="70" t="s">
        <v>5</v>
      </c>
      <c r="G65" s="69" t="s">
        <v>5</v>
      </c>
      <c r="H65" s="69" t="s">
        <v>5</v>
      </c>
      <c r="I65" s="68" t="s">
        <v>5</v>
      </c>
      <c r="J65" s="162" t="s">
        <v>1907</v>
      </c>
      <c r="K65" s="60" t="s">
        <v>0</v>
      </c>
      <c r="L65" s="58" t="s">
        <v>1907</v>
      </c>
    </row>
    <row r="66" spans="1:12">
      <c r="A66" s="78" t="s">
        <v>247</v>
      </c>
      <c r="B66" s="77" t="s">
        <v>455</v>
      </c>
      <c r="C66" s="77" t="s">
        <v>456</v>
      </c>
      <c r="D66" s="75" t="s">
        <v>1909</v>
      </c>
      <c r="E66" s="76" t="s">
        <v>1921</v>
      </c>
      <c r="F66" s="70" t="s">
        <v>5</v>
      </c>
      <c r="G66" s="69" t="s">
        <v>5</v>
      </c>
      <c r="H66" s="69" t="s">
        <v>5</v>
      </c>
      <c r="I66" s="68"/>
      <c r="J66" s="162" t="s">
        <v>0</v>
      </c>
      <c r="K66" s="60" t="s">
        <v>0</v>
      </c>
      <c r="L66" s="58" t="s">
        <v>1907</v>
      </c>
    </row>
    <row r="67" spans="1:12">
      <c r="A67" s="78" t="s">
        <v>247</v>
      </c>
      <c r="B67" s="77" t="s">
        <v>455</v>
      </c>
      <c r="C67" s="77" t="s">
        <v>456</v>
      </c>
      <c r="D67" s="75" t="s">
        <v>1910</v>
      </c>
      <c r="E67" s="76" t="s">
        <v>1921</v>
      </c>
      <c r="F67" s="70"/>
      <c r="G67" s="69" t="s">
        <v>5</v>
      </c>
      <c r="H67" s="69" t="s">
        <v>5</v>
      </c>
      <c r="I67" s="68"/>
      <c r="J67" s="67" t="s">
        <v>0</v>
      </c>
      <c r="K67" s="60" t="s">
        <v>0</v>
      </c>
      <c r="L67" s="58" t="s">
        <v>1907</v>
      </c>
    </row>
    <row r="68" spans="1:12">
      <c r="A68" s="78" t="s">
        <v>247</v>
      </c>
      <c r="B68" s="75" t="s">
        <v>399</v>
      </c>
      <c r="C68" s="75" t="s">
        <v>436</v>
      </c>
      <c r="D68" s="75" t="s">
        <v>1906</v>
      </c>
      <c r="E68" s="76" t="s">
        <v>1982</v>
      </c>
      <c r="F68" s="70" t="s">
        <v>5</v>
      </c>
      <c r="G68" s="69" t="s">
        <v>5</v>
      </c>
      <c r="H68" s="69" t="s">
        <v>5</v>
      </c>
      <c r="I68" s="68" t="s">
        <v>5</v>
      </c>
      <c r="J68" s="67" t="s">
        <v>1907</v>
      </c>
      <c r="K68" s="60" t="s">
        <v>2000</v>
      </c>
      <c r="L68" s="58" t="s">
        <v>1907</v>
      </c>
    </row>
    <row r="69" spans="1:12">
      <c r="A69" s="78" t="s">
        <v>247</v>
      </c>
      <c r="B69" s="77" t="s">
        <v>399</v>
      </c>
      <c r="C69" s="77" t="s">
        <v>436</v>
      </c>
      <c r="D69" s="75" t="s">
        <v>1908</v>
      </c>
      <c r="E69" s="76" t="s">
        <v>1982</v>
      </c>
      <c r="F69" s="70" t="s">
        <v>5</v>
      </c>
      <c r="G69" s="69" t="s">
        <v>5</v>
      </c>
      <c r="H69" s="69" t="s">
        <v>5</v>
      </c>
      <c r="I69" s="68" t="s">
        <v>5</v>
      </c>
      <c r="J69" s="162" t="s">
        <v>1907</v>
      </c>
      <c r="K69" s="60" t="s">
        <v>0</v>
      </c>
      <c r="L69" s="58" t="s">
        <v>1907</v>
      </c>
    </row>
    <row r="70" spans="1:12">
      <c r="A70" s="78" t="s">
        <v>247</v>
      </c>
      <c r="B70" s="77" t="s">
        <v>399</v>
      </c>
      <c r="C70" s="77" t="s">
        <v>436</v>
      </c>
      <c r="D70" s="75" t="s">
        <v>1909</v>
      </c>
      <c r="E70" s="76" t="s">
        <v>1982</v>
      </c>
      <c r="F70" s="70" t="s">
        <v>5</v>
      </c>
      <c r="G70" s="69" t="s">
        <v>5</v>
      </c>
      <c r="H70" s="69" t="s">
        <v>5</v>
      </c>
      <c r="I70" s="68"/>
      <c r="J70" s="162" t="s">
        <v>0</v>
      </c>
      <c r="K70" s="60" t="s">
        <v>0</v>
      </c>
      <c r="L70" s="58" t="s">
        <v>1907</v>
      </c>
    </row>
    <row r="71" spans="1:12">
      <c r="A71" s="78" t="s">
        <v>247</v>
      </c>
      <c r="B71" s="77" t="s">
        <v>399</v>
      </c>
      <c r="C71" s="77" t="s">
        <v>436</v>
      </c>
      <c r="D71" s="75" t="s">
        <v>1910</v>
      </c>
      <c r="E71" s="76" t="s">
        <v>1982</v>
      </c>
      <c r="F71" s="70"/>
      <c r="G71" s="69" t="s">
        <v>5</v>
      </c>
      <c r="H71" s="69" t="s">
        <v>5</v>
      </c>
      <c r="I71" s="68"/>
      <c r="J71" s="67" t="s">
        <v>0</v>
      </c>
      <c r="K71" s="60" t="s">
        <v>0</v>
      </c>
      <c r="L71" s="58" t="s">
        <v>1907</v>
      </c>
    </row>
    <row r="72" spans="1:12">
      <c r="A72" s="78" t="s">
        <v>247</v>
      </c>
      <c r="B72" s="77" t="s">
        <v>399</v>
      </c>
      <c r="C72" s="75" t="s">
        <v>400</v>
      </c>
      <c r="D72" s="75" t="s">
        <v>1906</v>
      </c>
      <c r="E72" s="76" t="s">
        <v>1922</v>
      </c>
      <c r="F72" s="70" t="s">
        <v>5</v>
      </c>
      <c r="G72" s="69" t="s">
        <v>5</v>
      </c>
      <c r="H72" s="69" t="s">
        <v>5</v>
      </c>
      <c r="I72" s="68" t="s">
        <v>5</v>
      </c>
      <c r="J72" s="67" t="s">
        <v>1907</v>
      </c>
      <c r="K72" s="60" t="s">
        <v>2000</v>
      </c>
      <c r="L72" s="58" t="s">
        <v>1907</v>
      </c>
    </row>
    <row r="73" spans="1:12">
      <c r="A73" s="78" t="s">
        <v>247</v>
      </c>
      <c r="B73" s="77" t="s">
        <v>399</v>
      </c>
      <c r="C73" s="77" t="s">
        <v>400</v>
      </c>
      <c r="D73" s="75" t="s">
        <v>1908</v>
      </c>
      <c r="E73" s="76" t="s">
        <v>1922</v>
      </c>
      <c r="F73" s="70" t="s">
        <v>5</v>
      </c>
      <c r="G73" s="69" t="s">
        <v>5</v>
      </c>
      <c r="H73" s="69" t="s">
        <v>5</v>
      </c>
      <c r="I73" s="68" t="s">
        <v>5</v>
      </c>
      <c r="J73" s="162" t="s">
        <v>1907</v>
      </c>
      <c r="K73" s="60" t="s">
        <v>0</v>
      </c>
      <c r="L73" s="58" t="s">
        <v>1907</v>
      </c>
    </row>
    <row r="74" spans="1:12">
      <c r="A74" s="78" t="s">
        <v>247</v>
      </c>
      <c r="B74" s="77" t="s">
        <v>399</v>
      </c>
      <c r="C74" s="77" t="s">
        <v>400</v>
      </c>
      <c r="D74" s="75" t="s">
        <v>1909</v>
      </c>
      <c r="E74" s="76" t="s">
        <v>1922</v>
      </c>
      <c r="F74" s="70" t="s">
        <v>5</v>
      </c>
      <c r="G74" s="69" t="s">
        <v>5</v>
      </c>
      <c r="H74" s="69" t="s">
        <v>5</v>
      </c>
      <c r="I74" s="68"/>
      <c r="J74" s="162" t="s">
        <v>0</v>
      </c>
      <c r="K74" s="60" t="s">
        <v>0</v>
      </c>
      <c r="L74" s="58" t="s">
        <v>1907</v>
      </c>
    </row>
    <row r="75" spans="1:12">
      <c r="A75" s="78" t="s">
        <v>247</v>
      </c>
      <c r="B75" s="77" t="s">
        <v>399</v>
      </c>
      <c r="C75" s="77" t="s">
        <v>400</v>
      </c>
      <c r="D75" s="75" t="s">
        <v>1910</v>
      </c>
      <c r="E75" s="76" t="s">
        <v>1922</v>
      </c>
      <c r="F75" s="70"/>
      <c r="G75" s="69" t="s">
        <v>5</v>
      </c>
      <c r="H75" s="69" t="s">
        <v>5</v>
      </c>
      <c r="I75" s="68"/>
      <c r="J75" s="67" t="s">
        <v>0</v>
      </c>
      <c r="K75" s="60" t="s">
        <v>0</v>
      </c>
      <c r="L75" s="58" t="s">
        <v>1907</v>
      </c>
    </row>
    <row r="76" spans="1:12">
      <c r="A76" s="78" t="s">
        <v>247</v>
      </c>
      <c r="B76" s="75" t="s">
        <v>274</v>
      </c>
      <c r="C76" s="75" t="s">
        <v>341</v>
      </c>
      <c r="D76" s="75" t="s">
        <v>1906</v>
      </c>
      <c r="E76" s="76" t="s">
        <v>1923</v>
      </c>
      <c r="F76" s="70" t="s">
        <v>5</v>
      </c>
      <c r="G76" s="69" t="s">
        <v>5</v>
      </c>
      <c r="H76" s="69" t="s">
        <v>5</v>
      </c>
      <c r="I76" s="68" t="s">
        <v>5</v>
      </c>
      <c r="J76" s="67" t="s">
        <v>1907</v>
      </c>
      <c r="K76" s="60" t="s">
        <v>2000</v>
      </c>
      <c r="L76" s="58" t="s">
        <v>1907</v>
      </c>
    </row>
    <row r="77" spans="1:12">
      <c r="A77" s="78" t="s">
        <v>247</v>
      </c>
      <c r="B77" s="77" t="s">
        <v>274</v>
      </c>
      <c r="C77" s="77" t="s">
        <v>341</v>
      </c>
      <c r="D77" s="75" t="s">
        <v>1908</v>
      </c>
      <c r="E77" s="76" t="s">
        <v>1923</v>
      </c>
      <c r="F77" s="70" t="s">
        <v>5</v>
      </c>
      <c r="G77" s="69" t="s">
        <v>5</v>
      </c>
      <c r="H77" s="69" t="s">
        <v>5</v>
      </c>
      <c r="I77" s="68" t="s">
        <v>5</v>
      </c>
      <c r="J77" s="162" t="s">
        <v>1907</v>
      </c>
      <c r="K77" s="60" t="s">
        <v>0</v>
      </c>
      <c r="L77" s="58" t="s">
        <v>1907</v>
      </c>
    </row>
    <row r="78" spans="1:12">
      <c r="A78" s="78" t="s">
        <v>247</v>
      </c>
      <c r="B78" s="77" t="s">
        <v>274</v>
      </c>
      <c r="C78" s="77" t="s">
        <v>341</v>
      </c>
      <c r="D78" s="75" t="s">
        <v>1909</v>
      </c>
      <c r="E78" s="76" t="s">
        <v>1923</v>
      </c>
      <c r="F78" s="70" t="s">
        <v>5</v>
      </c>
      <c r="G78" s="69" t="s">
        <v>5</v>
      </c>
      <c r="H78" s="69" t="s">
        <v>5</v>
      </c>
      <c r="I78" s="68"/>
      <c r="J78" s="162" t="s">
        <v>0</v>
      </c>
      <c r="K78" s="60" t="s">
        <v>0</v>
      </c>
      <c r="L78" s="58" t="s">
        <v>1907</v>
      </c>
    </row>
    <row r="79" spans="1:12">
      <c r="A79" s="78" t="s">
        <v>247</v>
      </c>
      <c r="B79" s="77" t="s">
        <v>274</v>
      </c>
      <c r="C79" s="77" t="s">
        <v>341</v>
      </c>
      <c r="D79" s="75" t="s">
        <v>1910</v>
      </c>
      <c r="E79" s="76" t="s">
        <v>1923</v>
      </c>
      <c r="F79" s="70"/>
      <c r="G79" s="69" t="s">
        <v>5</v>
      </c>
      <c r="H79" s="69" t="s">
        <v>5</v>
      </c>
      <c r="I79" s="68"/>
      <c r="J79" s="67" t="s">
        <v>0</v>
      </c>
      <c r="K79" s="60" t="s">
        <v>0</v>
      </c>
      <c r="L79" s="58" t="s">
        <v>1907</v>
      </c>
    </row>
    <row r="80" spans="1:12">
      <c r="A80" s="78" t="s">
        <v>247</v>
      </c>
      <c r="B80" s="77" t="s">
        <v>274</v>
      </c>
      <c r="C80" s="75" t="s">
        <v>275</v>
      </c>
      <c r="D80" s="75" t="s">
        <v>1906</v>
      </c>
      <c r="E80" s="76" t="s">
        <v>1923</v>
      </c>
      <c r="F80" s="70" t="s">
        <v>5</v>
      </c>
      <c r="G80" s="69" t="s">
        <v>5</v>
      </c>
      <c r="H80" s="69" t="s">
        <v>5</v>
      </c>
      <c r="I80" s="68" t="s">
        <v>5</v>
      </c>
      <c r="J80" s="67" t="s">
        <v>1907</v>
      </c>
      <c r="K80" s="60" t="s">
        <v>2000</v>
      </c>
      <c r="L80" s="58" t="s">
        <v>1907</v>
      </c>
    </row>
    <row r="81" spans="1:12">
      <c r="A81" s="78" t="s">
        <v>247</v>
      </c>
      <c r="B81" s="77" t="s">
        <v>274</v>
      </c>
      <c r="C81" s="77" t="s">
        <v>275</v>
      </c>
      <c r="D81" s="75" t="s">
        <v>1908</v>
      </c>
      <c r="E81" s="76" t="s">
        <v>1923</v>
      </c>
      <c r="F81" s="70" t="s">
        <v>5</v>
      </c>
      <c r="G81" s="69" t="s">
        <v>5</v>
      </c>
      <c r="H81" s="69" t="s">
        <v>5</v>
      </c>
      <c r="I81" s="68" t="s">
        <v>5</v>
      </c>
      <c r="J81" s="162" t="s">
        <v>1907</v>
      </c>
      <c r="K81" s="60" t="s">
        <v>0</v>
      </c>
      <c r="L81" s="58" t="s">
        <v>1907</v>
      </c>
    </row>
    <row r="82" spans="1:12">
      <c r="A82" s="78" t="s">
        <v>247</v>
      </c>
      <c r="B82" s="77" t="s">
        <v>274</v>
      </c>
      <c r="C82" s="77" t="s">
        <v>275</v>
      </c>
      <c r="D82" s="75" t="s">
        <v>1909</v>
      </c>
      <c r="E82" s="76" t="s">
        <v>1923</v>
      </c>
      <c r="F82" s="70" t="s">
        <v>5</v>
      </c>
      <c r="G82" s="69" t="s">
        <v>5</v>
      </c>
      <c r="H82" s="69" t="s">
        <v>5</v>
      </c>
      <c r="I82" s="68"/>
      <c r="J82" s="162" t="s">
        <v>0</v>
      </c>
      <c r="K82" s="60" t="s">
        <v>0</v>
      </c>
      <c r="L82" s="58" t="s">
        <v>1907</v>
      </c>
    </row>
    <row r="83" spans="1:12">
      <c r="A83" s="78" t="s">
        <v>247</v>
      </c>
      <c r="B83" s="77" t="s">
        <v>274</v>
      </c>
      <c r="C83" s="77" t="s">
        <v>275</v>
      </c>
      <c r="D83" s="75" t="s">
        <v>1910</v>
      </c>
      <c r="E83" s="76" t="s">
        <v>1923</v>
      </c>
      <c r="F83" s="70"/>
      <c r="G83" s="69" t="s">
        <v>5</v>
      </c>
      <c r="H83" s="69" t="s">
        <v>5</v>
      </c>
      <c r="I83" s="68"/>
      <c r="J83" s="67" t="s">
        <v>0</v>
      </c>
      <c r="K83" s="60" t="s">
        <v>0</v>
      </c>
      <c r="L83" s="58" t="s">
        <v>1907</v>
      </c>
    </row>
    <row r="84" spans="1:12">
      <c r="A84" s="78" t="s">
        <v>247</v>
      </c>
      <c r="B84" s="75" t="s">
        <v>245</v>
      </c>
      <c r="C84" s="75" t="s">
        <v>261</v>
      </c>
      <c r="D84" s="75" t="s">
        <v>1906</v>
      </c>
      <c r="E84" s="76" t="s">
        <v>1924</v>
      </c>
      <c r="F84" s="70" t="s">
        <v>5</v>
      </c>
      <c r="G84" s="69" t="s">
        <v>5</v>
      </c>
      <c r="H84" s="69" t="s">
        <v>5</v>
      </c>
      <c r="I84" s="68" t="s">
        <v>5</v>
      </c>
      <c r="J84" s="67" t="s">
        <v>1907</v>
      </c>
      <c r="K84" s="60" t="s">
        <v>2000</v>
      </c>
      <c r="L84" s="58" t="s">
        <v>1907</v>
      </c>
    </row>
    <row r="85" spans="1:12">
      <c r="A85" s="78" t="s">
        <v>247</v>
      </c>
      <c r="B85" s="77" t="s">
        <v>245</v>
      </c>
      <c r="C85" s="77" t="s">
        <v>261</v>
      </c>
      <c r="D85" s="75" t="s">
        <v>1908</v>
      </c>
      <c r="E85" s="76" t="s">
        <v>1924</v>
      </c>
      <c r="F85" s="70" t="s">
        <v>5</v>
      </c>
      <c r="G85" s="69" t="s">
        <v>5</v>
      </c>
      <c r="H85" s="69" t="s">
        <v>5</v>
      </c>
      <c r="I85" s="68" t="s">
        <v>5</v>
      </c>
      <c r="J85" s="67" t="s">
        <v>1907</v>
      </c>
      <c r="K85" s="60" t="s">
        <v>0</v>
      </c>
      <c r="L85" s="58" t="s">
        <v>1907</v>
      </c>
    </row>
    <row r="86" spans="1:12">
      <c r="A86" s="78" t="s">
        <v>247</v>
      </c>
      <c r="B86" s="77" t="s">
        <v>245</v>
      </c>
      <c r="C86" s="77" t="s">
        <v>261</v>
      </c>
      <c r="D86" s="75" t="s">
        <v>1909</v>
      </c>
      <c r="E86" s="76" t="s">
        <v>1924</v>
      </c>
      <c r="F86" s="70" t="s">
        <v>5</v>
      </c>
      <c r="G86" s="69" t="s">
        <v>5</v>
      </c>
      <c r="H86" s="69" t="s">
        <v>5</v>
      </c>
      <c r="I86" s="68"/>
      <c r="J86" s="67" t="s">
        <v>0</v>
      </c>
      <c r="K86" s="60" t="s">
        <v>0</v>
      </c>
      <c r="L86" s="58" t="s">
        <v>1907</v>
      </c>
    </row>
    <row r="87" spans="1:12">
      <c r="A87" s="78" t="s">
        <v>247</v>
      </c>
      <c r="B87" s="77" t="s">
        <v>245</v>
      </c>
      <c r="C87" s="77" t="s">
        <v>261</v>
      </c>
      <c r="D87" s="75" t="s">
        <v>1910</v>
      </c>
      <c r="E87" s="76" t="s">
        <v>1924</v>
      </c>
      <c r="F87" s="70"/>
      <c r="G87" s="69" t="s">
        <v>5</v>
      </c>
      <c r="H87" s="69" t="s">
        <v>5</v>
      </c>
      <c r="I87" s="68"/>
      <c r="J87" s="67" t="s">
        <v>0</v>
      </c>
      <c r="K87" s="60" t="s">
        <v>0</v>
      </c>
      <c r="L87" s="58" t="s">
        <v>1907</v>
      </c>
    </row>
    <row r="88" spans="1:12">
      <c r="A88" s="78" t="s">
        <v>247</v>
      </c>
      <c r="B88" s="77" t="s">
        <v>245</v>
      </c>
      <c r="C88" s="75" t="s">
        <v>254</v>
      </c>
      <c r="D88" s="75" t="s">
        <v>1906</v>
      </c>
      <c r="E88" s="76" t="s">
        <v>1925</v>
      </c>
      <c r="F88" s="70"/>
      <c r="G88" s="69" t="s">
        <v>5</v>
      </c>
      <c r="H88" s="69"/>
      <c r="I88" s="68"/>
      <c r="J88" s="67" t="s">
        <v>1907</v>
      </c>
      <c r="K88" s="60" t="s">
        <v>0</v>
      </c>
      <c r="L88" s="58" t="s">
        <v>0</v>
      </c>
    </row>
    <row r="89" spans="1:12" ht="15.75" thickBot="1">
      <c r="A89" s="78" t="s">
        <v>247</v>
      </c>
      <c r="B89" s="77" t="s">
        <v>245</v>
      </c>
      <c r="C89" s="75" t="s">
        <v>246</v>
      </c>
      <c r="D89" s="75" t="s">
        <v>1911</v>
      </c>
      <c r="E89" s="76" t="s">
        <v>1926</v>
      </c>
      <c r="F89" s="70" t="s">
        <v>5</v>
      </c>
      <c r="G89" s="69"/>
      <c r="H89" s="69"/>
      <c r="I89" s="68"/>
      <c r="J89" s="67" t="s">
        <v>1907</v>
      </c>
      <c r="K89" s="60" t="s">
        <v>0</v>
      </c>
      <c r="L89" s="58" t="s">
        <v>0</v>
      </c>
    </row>
    <row r="90" spans="1:12">
      <c r="A90" s="112" t="s">
        <v>148</v>
      </c>
      <c r="B90" s="110" t="s">
        <v>226</v>
      </c>
      <c r="C90" s="110" t="s">
        <v>235</v>
      </c>
      <c r="D90" s="110" t="s">
        <v>1906</v>
      </c>
      <c r="E90" s="111" t="s">
        <v>1934</v>
      </c>
      <c r="F90" s="105" t="s">
        <v>5</v>
      </c>
      <c r="G90" s="104" t="s">
        <v>5</v>
      </c>
      <c r="H90" s="104" t="s">
        <v>5</v>
      </c>
      <c r="I90" s="103" t="s">
        <v>5</v>
      </c>
      <c r="J90" s="102" t="s">
        <v>1907</v>
      </c>
      <c r="K90" s="95" t="s">
        <v>1907</v>
      </c>
      <c r="L90" s="93" t="s">
        <v>0</v>
      </c>
    </row>
    <row r="91" spans="1:12">
      <c r="A91" s="78" t="s">
        <v>148</v>
      </c>
      <c r="B91" s="77" t="s">
        <v>226</v>
      </c>
      <c r="C91" s="75" t="s">
        <v>231</v>
      </c>
      <c r="D91" s="75" t="s">
        <v>1906</v>
      </c>
      <c r="E91" s="76" t="s">
        <v>1930</v>
      </c>
      <c r="F91" s="70" t="s">
        <v>5</v>
      </c>
      <c r="G91" s="69" t="s">
        <v>5</v>
      </c>
      <c r="H91" s="69" t="s">
        <v>5</v>
      </c>
      <c r="I91" s="68" t="s">
        <v>5</v>
      </c>
      <c r="J91" s="67" t="s">
        <v>1907</v>
      </c>
      <c r="K91" s="60" t="s">
        <v>0</v>
      </c>
      <c r="L91" s="58" t="s">
        <v>1907</v>
      </c>
    </row>
    <row r="92" spans="1:12">
      <c r="A92" s="78" t="s">
        <v>148</v>
      </c>
      <c r="B92" s="77" t="s">
        <v>226</v>
      </c>
      <c r="C92" s="77" t="s">
        <v>231</v>
      </c>
      <c r="D92" s="75" t="s">
        <v>1959</v>
      </c>
      <c r="E92" s="76" t="s">
        <v>1959</v>
      </c>
      <c r="F92" s="70" t="s">
        <v>5</v>
      </c>
      <c r="G92" s="69" t="s">
        <v>5</v>
      </c>
      <c r="H92" s="69" t="s">
        <v>5</v>
      </c>
      <c r="I92" s="68" t="s">
        <v>5</v>
      </c>
      <c r="J92" s="67" t="s">
        <v>1907</v>
      </c>
      <c r="K92" s="60" t="s">
        <v>0</v>
      </c>
      <c r="L92" s="58" t="s">
        <v>1907</v>
      </c>
    </row>
    <row r="93" spans="1:12">
      <c r="A93" s="78" t="s">
        <v>148</v>
      </c>
      <c r="B93" s="77" t="s">
        <v>226</v>
      </c>
      <c r="C93" s="75" t="s">
        <v>227</v>
      </c>
      <c r="D93" s="75" t="s">
        <v>1906</v>
      </c>
      <c r="E93" s="76" t="s">
        <v>1930</v>
      </c>
      <c r="F93" s="70" t="s">
        <v>5</v>
      </c>
      <c r="G93" s="69" t="s">
        <v>5</v>
      </c>
      <c r="H93" s="69" t="s">
        <v>5</v>
      </c>
      <c r="I93" s="68" t="s">
        <v>5</v>
      </c>
      <c r="J93" s="67" t="s">
        <v>1907</v>
      </c>
      <c r="K93" s="60" t="s">
        <v>1907</v>
      </c>
      <c r="L93" s="58" t="s">
        <v>1907</v>
      </c>
    </row>
    <row r="94" spans="1:12">
      <c r="A94" s="78" t="s">
        <v>148</v>
      </c>
      <c r="B94" s="77" t="s">
        <v>226</v>
      </c>
      <c r="C94" s="77" t="s">
        <v>227</v>
      </c>
      <c r="D94" s="75" t="s">
        <v>1959</v>
      </c>
      <c r="E94" s="76" t="s">
        <v>1959</v>
      </c>
      <c r="F94" s="70" t="s">
        <v>5</v>
      </c>
      <c r="G94" s="69" t="s">
        <v>5</v>
      </c>
      <c r="H94" s="69" t="s">
        <v>5</v>
      </c>
      <c r="I94" s="68" t="s">
        <v>5</v>
      </c>
      <c r="J94" s="67" t="s">
        <v>1907</v>
      </c>
      <c r="K94" s="60"/>
      <c r="L94" s="58" t="s">
        <v>1907</v>
      </c>
    </row>
    <row r="95" spans="1:12">
      <c r="A95" s="78" t="s">
        <v>148</v>
      </c>
      <c r="B95" s="75" t="s">
        <v>146</v>
      </c>
      <c r="C95" s="75" t="s">
        <v>207</v>
      </c>
      <c r="D95" s="75" t="s">
        <v>1959</v>
      </c>
      <c r="E95" s="76" t="s">
        <v>1959</v>
      </c>
      <c r="F95" s="70" t="s">
        <v>5</v>
      </c>
      <c r="G95" s="69" t="s">
        <v>5</v>
      </c>
      <c r="H95" s="69" t="s">
        <v>5</v>
      </c>
      <c r="I95" s="68" t="s">
        <v>5</v>
      </c>
      <c r="J95" s="67" t="s">
        <v>1907</v>
      </c>
      <c r="K95" s="60" t="s">
        <v>2000</v>
      </c>
      <c r="L95" s="58" t="s">
        <v>1907</v>
      </c>
    </row>
    <row r="96" spans="1:12">
      <c r="A96" s="78" t="s">
        <v>148</v>
      </c>
      <c r="B96" s="77" t="s">
        <v>146</v>
      </c>
      <c r="C96" s="75" t="s">
        <v>178</v>
      </c>
      <c r="D96" s="75" t="s">
        <v>1959</v>
      </c>
      <c r="E96" s="76" t="s">
        <v>1959</v>
      </c>
      <c r="F96" s="70" t="s">
        <v>5</v>
      </c>
      <c r="G96" s="69" t="s">
        <v>5</v>
      </c>
      <c r="H96" s="69" t="s">
        <v>5</v>
      </c>
      <c r="I96" s="68" t="s">
        <v>5</v>
      </c>
      <c r="J96" s="67" t="s">
        <v>1907</v>
      </c>
      <c r="K96" s="60" t="s">
        <v>2000</v>
      </c>
      <c r="L96" s="58" t="s">
        <v>1907</v>
      </c>
    </row>
    <row r="97" spans="1:12">
      <c r="A97" s="78" t="s">
        <v>148</v>
      </c>
      <c r="B97" s="77" t="s">
        <v>146</v>
      </c>
      <c r="C97" s="75" t="s">
        <v>147</v>
      </c>
      <c r="D97" s="75" t="s">
        <v>1959</v>
      </c>
      <c r="E97" s="76" t="s">
        <v>1959</v>
      </c>
      <c r="F97" s="70" t="s">
        <v>5</v>
      </c>
      <c r="G97" s="69" t="s">
        <v>5</v>
      </c>
      <c r="H97" s="69" t="s">
        <v>5</v>
      </c>
      <c r="I97" s="68" t="s">
        <v>5</v>
      </c>
      <c r="J97" s="67" t="s">
        <v>1907</v>
      </c>
      <c r="K97" s="60" t="s">
        <v>2000</v>
      </c>
      <c r="L97" s="58" t="s">
        <v>1907</v>
      </c>
    </row>
    <row r="98" spans="1:12">
      <c r="K98" s="1"/>
      <c r="L98" s="1"/>
    </row>
    <row r="99" spans="1:12">
      <c r="K99" s="1"/>
      <c r="L99" s="1"/>
    </row>
  </sheetData>
  <autoFilter ref="A11:L97"/>
  <mergeCells count="3">
    <mergeCell ref="A1:L1"/>
    <mergeCell ref="F10:I10"/>
    <mergeCell ref="J10:L10"/>
  </mergeCells>
  <pageMargins left="0.25" right="0.25" top="0.75" bottom="0.75" header="0.3" footer="0.3"/>
  <pageSetup paperSize="9" scale="43" fitToHeight="0" orientation="landscape" r:id="rId1"/>
  <rowBreaks count="1" manualBreakCount="1">
    <brk id="71" max="16383" man="1"/>
  </rowBreaks>
  <customProperties>
    <customPr name="_pios_id" r:id="rId2"/>
  </customPropertie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8</vt:i4>
      </vt:variant>
    </vt:vector>
  </HeadingPairs>
  <TitlesOfParts>
    <vt:vector size="13" baseType="lpstr">
      <vt:lpstr>Оглавление</vt:lpstr>
      <vt:lpstr>DIY</vt:lpstr>
      <vt:lpstr>Теплоизоляционная продукция</vt:lpstr>
      <vt:lpstr>Сопутствующая продукция</vt:lpstr>
      <vt:lpstr>Возможности пр-ва</vt:lpstr>
      <vt:lpstr>DIY!Заголовки_для_печати</vt:lpstr>
      <vt:lpstr>'Возможности пр-ва'!Заголовки_для_печати</vt:lpstr>
      <vt:lpstr>'Сопутствующая продукция'!Заголовки_для_печати</vt:lpstr>
      <vt:lpstr>'Теплоизоляционная продукция'!Заголовки_для_печати</vt:lpstr>
      <vt:lpstr>DIY!Область_печати</vt:lpstr>
      <vt:lpstr>Оглавление!Область_печати</vt:lpstr>
      <vt:lpstr>'Сопутствующая продукция'!Область_печати</vt:lpstr>
      <vt:lpstr>'Теплоизоляционная продукция'!Область_печати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RW-RUS</dc:creator>
  <cp:lastModifiedBy>Белов</cp:lastModifiedBy>
  <cp:lastPrinted>2019-05-17T06:44:10Z</cp:lastPrinted>
  <dcterms:created xsi:type="dcterms:W3CDTF">2018-11-01T18:43:59Z</dcterms:created>
  <dcterms:modified xsi:type="dcterms:W3CDTF">2019-07-15T09:41:11Z</dcterms:modified>
</cp:coreProperties>
</file>