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490" windowHeight="7755"/>
  </bookViews>
  <sheets>
    <sheet name="Оглавление" sheetId="4" r:id="rId1"/>
    <sheet name="DIY" sheetId="5" r:id="rId2"/>
    <sheet name="Теплоизоляционная продукция" sheetId="1" r:id="rId3"/>
    <sheet name="Сопутствующая продукция" sheetId="2" r:id="rId4"/>
    <sheet name="Возможности пр-ва" sheetId="3" r:id="rId5"/>
  </sheets>
  <definedNames>
    <definedName name="_xlnm._FilterDatabase" localSheetId="1" hidden="1">DIY!$A$16:$AP$52</definedName>
    <definedName name="_xlnm._FilterDatabase" localSheetId="4" hidden="1">'Возможности пр-ва'!$A$11:$L$93</definedName>
    <definedName name="_xlnm._FilterDatabase" localSheetId="0" hidden="1">Оглавление!$A$11:$E$54</definedName>
    <definedName name="_xlnm._FilterDatabase" localSheetId="3" hidden="1">'Сопутствующая продукция'!$A$17:$N$234</definedName>
    <definedName name="_xlnm._FilterDatabase" localSheetId="2" hidden="1">'Теплоизоляционная продукция'!$A$18:$AP$360</definedName>
    <definedName name="_xlnm.Print_Titles" localSheetId="1">DIY!$1:$14</definedName>
    <definedName name="_xlnm.Print_Titles" localSheetId="4">'Возможности пр-ва'!$10:$11</definedName>
    <definedName name="_xlnm.Print_Titles" localSheetId="3">'Сопутствующая продукция'!$16:$17</definedName>
    <definedName name="_xlnm.Print_Titles" localSheetId="2">'Теплоизоляционная продукция'!$17:$18</definedName>
    <definedName name="_xlnm.Print_Area" localSheetId="1">DIY!$A$1:$AP$115</definedName>
    <definedName name="_xlnm.Print_Area" localSheetId="4">'Возможности пр-ва'!$A$1:$L$93</definedName>
    <definedName name="_xlnm.Print_Area" localSheetId="0">Оглавление!$A$1:$E$115</definedName>
    <definedName name="_xlnm.Print_Area" localSheetId="3">'Сопутствующая продукция'!$A$1:$N$234</definedName>
    <definedName name="_xlnm.Print_Area" localSheetId="2">'Теплоизоляционная продукция'!$A$1:$AP$386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2" i="5"/>
  <c r="L52"/>
  <c r="K52"/>
  <c r="J52"/>
  <c r="M51"/>
  <c r="L51"/>
  <c r="K51"/>
  <c r="J51"/>
  <c r="M50"/>
  <c r="L50"/>
  <c r="K50"/>
  <c r="J50"/>
  <c r="M49"/>
  <c r="L49"/>
  <c r="K49"/>
  <c r="J49"/>
  <c r="K48"/>
  <c r="J48"/>
  <c r="K47"/>
  <c r="J47"/>
  <c r="M48"/>
  <c r="M47"/>
  <c r="M44"/>
  <c r="L44"/>
  <c r="K44"/>
  <c r="J44"/>
  <c r="M42"/>
  <c r="L42"/>
  <c r="K42"/>
  <c r="J42"/>
  <c r="M41"/>
  <c r="L41"/>
  <c r="K41"/>
  <c r="J41"/>
  <c r="M38"/>
  <c r="L38"/>
  <c r="K38"/>
  <c r="J38"/>
  <c r="M37"/>
  <c r="L37"/>
  <c r="K37"/>
  <c r="J37"/>
  <c r="K36"/>
  <c r="K35"/>
  <c r="K34"/>
  <c r="J33"/>
  <c r="K32"/>
  <c r="J31"/>
  <c r="M30"/>
  <c r="L30"/>
  <c r="K30"/>
  <c r="J30"/>
  <c r="M28"/>
  <c r="L28"/>
  <c r="K28"/>
  <c r="J28"/>
  <c r="L26"/>
  <c r="K26"/>
  <c r="L25"/>
  <c r="K25"/>
  <c r="L24"/>
  <c r="K24"/>
  <c r="L23"/>
  <c r="K23"/>
  <c r="L22"/>
  <c r="K22"/>
  <c r="L21"/>
  <c r="K21"/>
  <c r="K20"/>
  <c r="J20"/>
  <c r="K18"/>
  <c r="J18"/>
  <c r="L19"/>
  <c r="K19"/>
  <c r="J19"/>
  <c r="M20"/>
  <c r="M19"/>
  <c r="M18"/>
  <c r="M17"/>
  <c r="L17"/>
  <c r="K17"/>
  <c r="J17"/>
  <c r="L386" i="1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M117"/>
  <c r="L356"/>
  <c r="K356"/>
  <c r="J357"/>
  <c r="J358"/>
  <c r="J360"/>
  <c r="K359"/>
  <c r="L359"/>
  <c r="M360"/>
  <c r="M358"/>
  <c r="M357"/>
  <c r="M355"/>
  <c r="M351"/>
  <c r="L351"/>
  <c r="K351"/>
  <c r="J351"/>
  <c r="M350"/>
  <c r="L350"/>
  <c r="K350"/>
  <c r="J350"/>
  <c r="M349"/>
  <c r="L349"/>
  <c r="K349"/>
  <c r="J349"/>
  <c r="J355"/>
  <c r="J354"/>
  <c r="J353"/>
  <c r="J352"/>
  <c r="L348"/>
  <c r="M347"/>
  <c r="L347"/>
  <c r="K347"/>
  <c r="J347"/>
  <c r="M346"/>
  <c r="L346"/>
  <c r="K346"/>
  <c r="J346"/>
  <c r="M345"/>
  <c r="L345"/>
  <c r="K345"/>
  <c r="J345"/>
  <c r="M344"/>
  <c r="L344"/>
  <c r="K344"/>
  <c r="J344"/>
  <c r="M343"/>
  <c r="L343"/>
  <c r="K343"/>
  <c r="J343"/>
  <c r="M342"/>
  <c r="L342"/>
  <c r="K342"/>
  <c r="J342"/>
  <c r="L341"/>
  <c r="K341"/>
  <c r="J341"/>
  <c r="M340"/>
  <c r="L340"/>
  <c r="K340"/>
  <c r="M339"/>
  <c r="L339"/>
  <c r="K339"/>
  <c r="J339"/>
  <c r="L338"/>
  <c r="K338"/>
  <c r="J338"/>
  <c r="M337"/>
  <c r="L337"/>
  <c r="K337"/>
  <c r="M336"/>
  <c r="L336"/>
  <c r="K336"/>
  <c r="J336"/>
  <c r="L335"/>
  <c r="K335"/>
  <c r="J335"/>
  <c r="M334"/>
  <c r="L334"/>
  <c r="K334"/>
  <c r="J334"/>
  <c r="L333"/>
  <c r="K333"/>
  <c r="J333"/>
  <c r="M332"/>
  <c r="L332"/>
  <c r="K332"/>
  <c r="J332"/>
  <c r="L331"/>
  <c r="K331"/>
  <c r="J331"/>
  <c r="M330"/>
  <c r="L330"/>
  <c r="K330"/>
  <c r="M329"/>
  <c r="L329"/>
  <c r="K329"/>
  <c r="J329"/>
  <c r="L328"/>
  <c r="K328"/>
  <c r="J328"/>
  <c r="M327"/>
  <c r="L327"/>
  <c r="K327"/>
  <c r="M326"/>
  <c r="L326"/>
  <c r="K326"/>
  <c r="J326"/>
  <c r="M325"/>
  <c r="L325"/>
  <c r="K325"/>
  <c r="M324"/>
  <c r="L324"/>
  <c r="K324"/>
  <c r="J324"/>
  <c r="L323"/>
  <c r="K323"/>
  <c r="J323"/>
  <c r="M322"/>
  <c r="L322"/>
  <c r="K322"/>
  <c r="M321"/>
  <c r="L321"/>
  <c r="K321"/>
  <c r="J321"/>
  <c r="L318"/>
  <c r="K318"/>
  <c r="J318"/>
  <c r="L317"/>
  <c r="K317"/>
  <c r="J317"/>
  <c r="L316"/>
  <c r="K316"/>
  <c r="J316"/>
  <c r="L315"/>
  <c r="K315"/>
  <c r="J315"/>
  <c r="L314"/>
  <c r="K314"/>
  <c r="J314"/>
  <c r="J320"/>
  <c r="J319"/>
  <c r="M320"/>
  <c r="L320"/>
  <c r="M319"/>
  <c r="L319"/>
  <c r="M317"/>
  <c r="M315"/>
  <c r="M313"/>
  <c r="L313"/>
  <c r="K313"/>
  <c r="J313"/>
  <c r="L312"/>
  <c r="K312"/>
  <c r="J312"/>
  <c r="M311"/>
  <c r="L311"/>
  <c r="K311"/>
  <c r="J311"/>
  <c r="L310"/>
  <c r="K310"/>
  <c r="J310"/>
  <c r="M309"/>
  <c r="L309"/>
  <c r="K309"/>
  <c r="M308"/>
  <c r="L308"/>
  <c r="K308"/>
  <c r="J308"/>
  <c r="M307"/>
  <c r="L307"/>
  <c r="K307"/>
  <c r="J307"/>
  <c r="M306"/>
  <c r="L306"/>
  <c r="K306"/>
  <c r="J306"/>
  <c r="M305"/>
  <c r="L305"/>
  <c r="K305"/>
  <c r="J305"/>
  <c r="L304"/>
  <c r="M303"/>
  <c r="L303"/>
  <c r="J303"/>
  <c r="M302"/>
  <c r="L302"/>
  <c r="K302"/>
  <c r="J302"/>
  <c r="M301"/>
  <c r="L301"/>
  <c r="K301"/>
  <c r="J301"/>
  <c r="M300"/>
  <c r="L300"/>
  <c r="K300"/>
  <c r="J300"/>
  <c r="L299"/>
  <c r="K299"/>
  <c r="J299"/>
  <c r="M298"/>
  <c r="L298"/>
  <c r="K298"/>
  <c r="M297"/>
  <c r="L297"/>
  <c r="K297"/>
  <c r="J297"/>
  <c r="L296"/>
  <c r="K296"/>
  <c r="J296"/>
  <c r="M295"/>
  <c r="L295"/>
  <c r="K295"/>
  <c r="M294"/>
  <c r="L294"/>
  <c r="K294"/>
  <c r="J294"/>
  <c r="L293"/>
  <c r="K293"/>
  <c r="J293"/>
  <c r="M292"/>
  <c r="L292"/>
  <c r="K292"/>
  <c r="M291"/>
  <c r="L291"/>
  <c r="K291"/>
  <c r="J291"/>
  <c r="L290"/>
  <c r="K290"/>
  <c r="J290"/>
  <c r="M289"/>
  <c r="L289"/>
  <c r="K289"/>
  <c r="M288"/>
  <c r="L288"/>
  <c r="K288"/>
  <c r="J288"/>
  <c r="M287"/>
  <c r="L287"/>
  <c r="J287"/>
  <c r="L286"/>
  <c r="K286"/>
  <c r="J286"/>
  <c r="M285"/>
  <c r="L285"/>
  <c r="K285"/>
  <c r="J285"/>
  <c r="M284"/>
  <c r="L284"/>
  <c r="K284"/>
  <c r="J284"/>
  <c r="L283"/>
  <c r="K283"/>
  <c r="J283"/>
  <c r="M282"/>
  <c r="L282"/>
  <c r="K282"/>
  <c r="J282"/>
  <c r="L281"/>
  <c r="K281"/>
  <c r="J280"/>
  <c r="M279"/>
  <c r="J279"/>
  <c r="L278"/>
  <c r="K278"/>
  <c r="L275"/>
  <c r="K275"/>
  <c r="J275"/>
  <c r="L274"/>
  <c r="K274"/>
  <c r="J274"/>
  <c r="L273"/>
  <c r="K273"/>
  <c r="J273"/>
  <c r="L272"/>
  <c r="K272"/>
  <c r="J272"/>
  <c r="L271"/>
  <c r="K271"/>
  <c r="J271"/>
  <c r="J276"/>
  <c r="J277"/>
  <c r="L277"/>
  <c r="M276"/>
  <c r="L276"/>
  <c r="M274"/>
  <c r="M272"/>
  <c r="M270"/>
  <c r="L270"/>
  <c r="K270"/>
  <c r="J270"/>
  <c r="L269"/>
  <c r="K269"/>
  <c r="L268"/>
  <c r="L267"/>
  <c r="L266"/>
  <c r="K266"/>
  <c r="L265"/>
  <c r="K265"/>
  <c r="L264"/>
  <c r="K264"/>
  <c r="L263"/>
  <c r="K263"/>
  <c r="L262"/>
  <c r="K262"/>
  <c r="M261"/>
  <c r="L260"/>
  <c r="K260"/>
  <c r="J260"/>
  <c r="M259"/>
  <c r="L259"/>
  <c r="K259"/>
  <c r="J259"/>
  <c r="L258"/>
  <c r="K258"/>
  <c r="J258"/>
  <c r="L257"/>
  <c r="K257"/>
  <c r="J256"/>
  <c r="J253"/>
  <c r="L254"/>
  <c r="K254"/>
  <c r="K251"/>
  <c r="K250"/>
  <c r="M249"/>
  <c r="L249"/>
  <c r="K249"/>
  <c r="J249"/>
  <c r="M248"/>
  <c r="L248"/>
  <c r="K248"/>
  <c r="J248"/>
  <c r="M246"/>
  <c r="L247"/>
  <c r="K246"/>
  <c r="J246"/>
  <c r="K244"/>
  <c r="J244"/>
  <c r="L245"/>
  <c r="M244"/>
  <c r="M243"/>
  <c r="L243"/>
  <c r="K243"/>
  <c r="J243"/>
  <c r="M242"/>
  <c r="L242"/>
  <c r="K242"/>
  <c r="J242"/>
  <c r="M241"/>
  <c r="L241"/>
  <c r="K241"/>
  <c r="J241"/>
  <c r="M240"/>
  <c r="L240"/>
  <c r="K240"/>
  <c r="J240"/>
  <c r="M239"/>
  <c r="L239"/>
  <c r="K239"/>
  <c r="J239"/>
  <c r="M238"/>
  <c r="L238"/>
  <c r="K237"/>
  <c r="J237"/>
  <c r="M236"/>
  <c r="L236"/>
  <c r="K236"/>
  <c r="J236"/>
  <c r="M235"/>
  <c r="L235"/>
  <c r="K234"/>
  <c r="J234"/>
  <c r="M233"/>
  <c r="L233"/>
  <c r="K232"/>
  <c r="J232"/>
  <c r="M231"/>
  <c r="L231"/>
  <c r="K231"/>
  <c r="J231"/>
  <c r="M230"/>
  <c r="L230"/>
  <c r="K229"/>
  <c r="J229"/>
  <c r="M228"/>
  <c r="L228"/>
  <c r="K228"/>
  <c r="J228"/>
  <c r="M227"/>
  <c r="L227"/>
  <c r="K227"/>
  <c r="J227"/>
  <c r="M226"/>
  <c r="L226"/>
  <c r="K226"/>
  <c r="J226"/>
  <c r="L225"/>
  <c r="K225"/>
  <c r="J224"/>
  <c r="M224"/>
  <c r="M223"/>
  <c r="L223"/>
  <c r="K223"/>
  <c r="J223"/>
  <c r="M222"/>
  <c r="L222"/>
  <c r="K222"/>
  <c r="J222"/>
  <c r="M221"/>
  <c r="L221"/>
  <c r="K221"/>
  <c r="J221"/>
  <c r="L220"/>
  <c r="K220"/>
  <c r="J219"/>
  <c r="M219"/>
  <c r="M218"/>
  <c r="L218"/>
  <c r="K218"/>
  <c r="J218"/>
  <c r="M217"/>
  <c r="L217"/>
  <c r="K217"/>
  <c r="J217"/>
  <c r="L216"/>
  <c r="K215"/>
  <c r="M215"/>
  <c r="M214"/>
  <c r="L214"/>
  <c r="K214"/>
  <c r="J214"/>
  <c r="M213"/>
  <c r="L213"/>
  <c r="K213"/>
  <c r="J213"/>
  <c r="M212"/>
  <c r="L212"/>
  <c r="K212"/>
  <c r="J212"/>
  <c r="L211"/>
  <c r="K211"/>
  <c r="J210"/>
  <c r="M210"/>
  <c r="M209"/>
  <c r="L209"/>
  <c r="K209"/>
  <c r="J209"/>
  <c r="M208"/>
  <c r="L208"/>
  <c r="K208"/>
  <c r="J208"/>
  <c r="M207"/>
  <c r="L207"/>
  <c r="K207"/>
  <c r="J207"/>
  <c r="L206"/>
  <c r="K206"/>
  <c r="J205"/>
  <c r="M205"/>
  <c r="M204"/>
  <c r="L204"/>
  <c r="K204"/>
  <c r="J204"/>
  <c r="M203"/>
  <c r="L203"/>
  <c r="K203"/>
  <c r="J203"/>
  <c r="M202"/>
  <c r="L202"/>
  <c r="K202"/>
  <c r="J201"/>
  <c r="K200"/>
  <c r="K199"/>
  <c r="M198"/>
  <c r="L198"/>
  <c r="K198"/>
  <c r="J198"/>
  <c r="M197"/>
  <c r="L197"/>
  <c r="K197"/>
  <c r="J197"/>
  <c r="M196"/>
  <c r="L196"/>
  <c r="K196"/>
  <c r="J196"/>
  <c r="M195"/>
  <c r="L195"/>
  <c r="K195"/>
  <c r="J195"/>
  <c r="L194"/>
  <c r="K194"/>
  <c r="J193"/>
  <c r="M192"/>
  <c r="L192"/>
  <c r="K192"/>
  <c r="J192"/>
  <c r="M191"/>
  <c r="L191"/>
  <c r="K191"/>
  <c r="J191"/>
  <c r="K189"/>
  <c r="J188"/>
  <c r="M186"/>
  <c r="L186"/>
  <c r="K186"/>
  <c r="J186"/>
  <c r="M185"/>
  <c r="L185"/>
  <c r="K185"/>
  <c r="J185"/>
  <c r="M184"/>
  <c r="L184"/>
  <c r="K184"/>
  <c r="J184"/>
  <c r="M183"/>
  <c r="L183"/>
  <c r="K183"/>
  <c r="J183"/>
  <c r="L182"/>
  <c r="K182"/>
  <c r="J181"/>
  <c r="M180"/>
  <c r="L180"/>
  <c r="K180"/>
  <c r="J180"/>
  <c r="M179"/>
  <c r="L179"/>
  <c r="K179"/>
  <c r="J179"/>
  <c r="L177"/>
  <c r="K177"/>
  <c r="J176"/>
  <c r="M175"/>
  <c r="L175"/>
  <c r="K175"/>
  <c r="J175"/>
  <c r="M174"/>
  <c r="L174"/>
  <c r="K174"/>
  <c r="J173"/>
  <c r="M172"/>
  <c r="L172"/>
  <c r="K172"/>
  <c r="J172"/>
  <c r="M171"/>
  <c r="L171"/>
  <c r="K171"/>
  <c r="J171"/>
  <c r="M170"/>
  <c r="L170"/>
  <c r="K170"/>
  <c r="J169"/>
  <c r="M168"/>
  <c r="L168"/>
  <c r="K168"/>
  <c r="J168"/>
  <c r="M167"/>
  <c r="L167"/>
  <c r="K167"/>
  <c r="J167"/>
  <c r="L166"/>
  <c r="M165"/>
  <c r="L165"/>
  <c r="L164"/>
  <c r="M163"/>
  <c r="L163"/>
  <c r="J163"/>
  <c r="L162"/>
  <c r="K162"/>
  <c r="M161"/>
  <c r="L161"/>
  <c r="K161"/>
  <c r="J161"/>
  <c r="L160"/>
  <c r="K160"/>
  <c r="L159"/>
  <c r="K159"/>
  <c r="L158"/>
  <c r="K158"/>
  <c r="J157"/>
  <c r="M156"/>
  <c r="L156"/>
  <c r="K156"/>
  <c r="J156"/>
  <c r="L155"/>
  <c r="K155"/>
  <c r="L154"/>
  <c r="K154"/>
  <c r="L153"/>
  <c r="K153"/>
  <c r="M152"/>
  <c r="L152"/>
  <c r="K152"/>
  <c r="J152"/>
  <c r="L151"/>
  <c r="K151"/>
  <c r="M150"/>
  <c r="L150"/>
  <c r="K150"/>
  <c r="J150"/>
  <c r="L149"/>
  <c r="K149"/>
  <c r="L148"/>
  <c r="K148"/>
  <c r="J147"/>
  <c r="M146"/>
  <c r="L146"/>
  <c r="K146"/>
  <c r="J146"/>
  <c r="L145"/>
  <c r="K145"/>
  <c r="L144"/>
  <c r="K144"/>
  <c r="L143"/>
  <c r="K143"/>
  <c r="J142"/>
  <c r="M141"/>
  <c r="L141"/>
  <c r="K141"/>
  <c r="J141"/>
  <c r="L140"/>
  <c r="K140"/>
  <c r="M139"/>
  <c r="L139"/>
  <c r="K139"/>
  <c r="J139"/>
  <c r="L138"/>
  <c r="K138"/>
  <c r="L137"/>
  <c r="K137"/>
  <c r="J136"/>
  <c r="M135"/>
  <c r="L135"/>
  <c r="K135"/>
  <c r="J135"/>
  <c r="K134"/>
  <c r="J133"/>
  <c r="L132"/>
  <c r="L131"/>
  <c r="L130"/>
  <c r="K130"/>
  <c r="M129"/>
  <c r="L129"/>
  <c r="K129"/>
  <c r="J129"/>
  <c r="L128"/>
  <c r="K128"/>
  <c r="M127"/>
  <c r="L127"/>
  <c r="K127"/>
  <c r="J127"/>
  <c r="L126"/>
  <c r="K126"/>
  <c r="L125"/>
  <c r="K125"/>
  <c r="L124"/>
  <c r="K124"/>
  <c r="J123"/>
  <c r="M122"/>
  <c r="L122"/>
  <c r="K122"/>
  <c r="J122"/>
  <c r="L121"/>
  <c r="K121"/>
  <c r="L120"/>
  <c r="K120"/>
  <c r="L119"/>
  <c r="K119"/>
  <c r="J118"/>
  <c r="L117"/>
  <c r="K117"/>
  <c r="J117"/>
  <c r="L116"/>
  <c r="K116"/>
  <c r="J115"/>
  <c r="L114"/>
  <c r="K114"/>
  <c r="J113"/>
  <c r="L112"/>
  <c r="K112"/>
  <c r="J111"/>
  <c r="L110"/>
  <c r="K110"/>
  <c r="J109"/>
  <c r="L108"/>
  <c r="K108"/>
  <c r="L107"/>
  <c r="K107"/>
  <c r="L101"/>
  <c r="K101"/>
  <c r="L100"/>
  <c r="K100"/>
  <c r="L104"/>
  <c r="K104"/>
  <c r="L103"/>
  <c r="K103"/>
  <c r="J106"/>
  <c r="J105"/>
  <c r="J102"/>
  <c r="J99"/>
  <c r="L98"/>
  <c r="K98"/>
  <c r="L97"/>
  <c r="K97"/>
  <c r="J96"/>
  <c r="J95"/>
  <c r="L94"/>
  <c r="K94"/>
  <c r="L93"/>
  <c r="K93"/>
  <c r="J92"/>
  <c r="J91"/>
  <c r="L90"/>
  <c r="J89"/>
  <c r="L88"/>
  <c r="K88"/>
  <c r="J87"/>
  <c r="L86"/>
  <c r="K86"/>
  <c r="J85"/>
  <c r="L84"/>
  <c r="K84"/>
  <c r="J83"/>
  <c r="L82"/>
  <c r="K82"/>
  <c r="L81"/>
  <c r="K81"/>
  <c r="J80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M69"/>
  <c r="L69"/>
  <c r="K69"/>
  <c r="J69"/>
  <c r="L68"/>
  <c r="K68"/>
  <c r="J67"/>
  <c r="M66"/>
  <c r="L66"/>
  <c r="K66"/>
  <c r="J66"/>
  <c r="M65"/>
  <c r="L65"/>
  <c r="K65"/>
  <c r="J65"/>
  <c r="L64"/>
  <c r="K64"/>
  <c r="J63"/>
  <c r="M62"/>
  <c r="L62"/>
  <c r="K62"/>
  <c r="J62"/>
  <c r="M61"/>
  <c r="L61"/>
  <c r="K61"/>
  <c r="J61"/>
  <c r="M60"/>
  <c r="M59"/>
  <c r="M58"/>
  <c r="K60"/>
  <c r="J60"/>
  <c r="K59"/>
  <c r="J59"/>
  <c r="K58"/>
  <c r="J58"/>
  <c r="K57"/>
  <c r="J57"/>
  <c r="M56"/>
  <c r="L56"/>
  <c r="K56"/>
  <c r="J56"/>
  <c r="M55"/>
  <c r="L55"/>
  <c r="K55"/>
  <c r="J55"/>
  <c r="M52"/>
  <c r="L52"/>
  <c r="K52"/>
  <c r="J52"/>
  <c r="L50"/>
  <c r="K50"/>
  <c r="J50"/>
  <c r="M49"/>
  <c r="L49"/>
  <c r="K49"/>
  <c r="J49"/>
  <c r="M48"/>
  <c r="L48"/>
  <c r="K48"/>
  <c r="J48"/>
  <c r="L45"/>
  <c r="K45"/>
  <c r="J45"/>
  <c r="M44"/>
  <c r="L44"/>
  <c r="K44"/>
  <c r="J44"/>
  <c r="M43"/>
  <c r="L43"/>
  <c r="K43"/>
  <c r="J43"/>
  <c r="M42"/>
  <c r="K42"/>
  <c r="J42"/>
  <c r="M33"/>
  <c r="L33"/>
  <c r="K33"/>
  <c r="J33"/>
  <c r="K41"/>
  <c r="K40"/>
  <c r="K39"/>
  <c r="J38"/>
  <c r="K37"/>
  <c r="J36"/>
  <c r="M35"/>
  <c r="L35"/>
  <c r="K35"/>
  <c r="J35"/>
  <c r="L31"/>
  <c r="K31"/>
  <c r="L30"/>
  <c r="K30"/>
  <c r="L29"/>
  <c r="K29"/>
  <c r="L28"/>
  <c r="K28"/>
  <c r="L27"/>
  <c r="K27"/>
  <c r="L26"/>
  <c r="K26"/>
  <c r="L25"/>
  <c r="K25"/>
  <c r="M24"/>
  <c r="L24"/>
  <c r="K24"/>
  <c r="M23"/>
  <c r="K23"/>
  <c r="M22"/>
  <c r="L22"/>
  <c r="K22"/>
  <c r="M20"/>
  <c r="M19"/>
  <c r="L19"/>
  <c r="K20"/>
  <c r="K19"/>
  <c r="J25"/>
  <c r="J24"/>
  <c r="J23"/>
  <c r="J22"/>
  <c r="J21"/>
  <c r="J20"/>
  <c r="J19"/>
  <c r="Z235"/>
  <c r="Y235"/>
  <c r="T235"/>
  <c r="Z234"/>
  <c r="Y234"/>
  <c r="T234"/>
  <c r="Z174"/>
  <c r="Y174"/>
  <c r="T174"/>
  <c r="Z173"/>
  <c r="Y173"/>
  <c r="T173"/>
  <c r="Z170"/>
  <c r="Y170"/>
  <c r="T170"/>
  <c r="Z169"/>
  <c r="Y169"/>
  <c r="T169"/>
  <c r="AO179" l="1"/>
  <c r="AP179" s="1"/>
  <c r="O179"/>
  <c r="AB179" s="1"/>
  <c r="F179"/>
  <c r="AO191"/>
  <c r="AP191" s="1"/>
  <c r="O191"/>
  <c r="P191" s="1"/>
  <c r="F191"/>
  <c r="AO234"/>
  <c r="AP234" s="1"/>
  <c r="O234"/>
  <c r="F234"/>
  <c r="AO235"/>
  <c r="AP235" s="1"/>
  <c r="O235"/>
  <c r="F235"/>
  <c r="AO258"/>
  <c r="AP258" s="1"/>
  <c r="O258"/>
  <c r="P258" s="1"/>
  <c r="F258"/>
  <c r="AO240"/>
  <c r="AP240" s="1"/>
  <c r="O240"/>
  <c r="AB240" s="1"/>
  <c r="F240"/>
  <c r="AO172"/>
  <c r="AP172" s="1"/>
  <c r="O172"/>
  <c r="AB172" s="1"/>
  <c r="F172"/>
  <c r="AO173"/>
  <c r="AP173" s="1"/>
  <c r="O173"/>
  <c r="F173"/>
  <c r="AO170"/>
  <c r="AP170" s="1"/>
  <c r="O170"/>
  <c r="F170"/>
  <c r="AO171"/>
  <c r="AM171" s="1"/>
  <c r="AN171" s="1"/>
  <c r="O171"/>
  <c r="AB171" s="1"/>
  <c r="F171"/>
  <c r="AO168"/>
  <c r="AM168" s="1"/>
  <c r="AN168" s="1"/>
  <c r="O168"/>
  <c r="AB168" s="1"/>
  <c r="F168"/>
  <c r="AO162"/>
  <c r="AP162" s="1"/>
  <c r="O162"/>
  <c r="P162" s="1"/>
  <c r="F162"/>
  <c r="AO161"/>
  <c r="AP161" s="1"/>
  <c r="O161"/>
  <c r="AB161" s="1"/>
  <c r="F161"/>
  <c r="AO158"/>
  <c r="AP158" s="1"/>
  <c r="Z158"/>
  <c r="Y158"/>
  <c r="T158"/>
  <c r="O158"/>
  <c r="P158" s="1"/>
  <c r="F158"/>
  <c r="AO155"/>
  <c r="AP155" s="1"/>
  <c r="Z155"/>
  <c r="Y155"/>
  <c r="T155"/>
  <c r="O155"/>
  <c r="U155" s="1"/>
  <c r="AB155" s="1"/>
  <c r="F155"/>
  <c r="AO153"/>
  <c r="AP153" s="1"/>
  <c r="Z153"/>
  <c r="Y153"/>
  <c r="T153"/>
  <c r="O153"/>
  <c r="U153" s="1"/>
  <c r="AB153" s="1"/>
  <c r="F153"/>
  <c r="AO143"/>
  <c r="AP143" s="1"/>
  <c r="Z143"/>
  <c r="Y143"/>
  <c r="T143"/>
  <c r="O143"/>
  <c r="P143" s="1"/>
  <c r="F143"/>
  <c r="AM258" l="1"/>
  <c r="AN258" s="1"/>
  <c r="P170"/>
  <c r="V170" s="1"/>
  <c r="U170"/>
  <c r="AB170" s="1"/>
  <c r="P235"/>
  <c r="V235" s="1"/>
  <c r="U235"/>
  <c r="AB235" s="1"/>
  <c r="P173"/>
  <c r="V173" s="1"/>
  <c r="U173"/>
  <c r="AB173" s="1"/>
  <c r="P234"/>
  <c r="V234" s="1"/>
  <c r="U234"/>
  <c r="AB234" s="1"/>
  <c r="AM170"/>
  <c r="AN170" s="1"/>
  <c r="AM173"/>
  <c r="AN173" s="1"/>
  <c r="AM172"/>
  <c r="AN172" s="1"/>
  <c r="AM240"/>
  <c r="AN240" s="1"/>
  <c r="AM153"/>
  <c r="AN153" s="1"/>
  <c r="AM234"/>
  <c r="AN234" s="1"/>
  <c r="AM191"/>
  <c r="AN191" s="1"/>
  <c r="AM179"/>
  <c r="AN179" s="1"/>
  <c r="AM143"/>
  <c r="AN143" s="1"/>
  <c r="AM158"/>
  <c r="AN158" s="1"/>
  <c r="AM161"/>
  <c r="AN161" s="1"/>
  <c r="AM162"/>
  <c r="AN162" s="1"/>
  <c r="P171"/>
  <c r="AC171" s="1"/>
  <c r="AP171"/>
  <c r="P179"/>
  <c r="AC179" s="1"/>
  <c r="P172"/>
  <c r="AC172" s="1"/>
  <c r="AB258"/>
  <c r="P161"/>
  <c r="AC161" s="1"/>
  <c r="P168"/>
  <c r="AC168" s="1"/>
  <c r="AP168"/>
  <c r="AM155"/>
  <c r="AN155" s="1"/>
  <c r="P240"/>
  <c r="AC240" s="1"/>
  <c r="AM235"/>
  <c r="AN235" s="1"/>
  <c r="AB191"/>
  <c r="AC191"/>
  <c r="Q191"/>
  <c r="Q234"/>
  <c r="AF234" s="1"/>
  <c r="AH234" s="1"/>
  <c r="Q258"/>
  <c r="AC258"/>
  <c r="Q173"/>
  <c r="Q170"/>
  <c r="AC162"/>
  <c r="Q162"/>
  <c r="AB162"/>
  <c r="Q158"/>
  <c r="V158"/>
  <c r="U158"/>
  <c r="AB158" s="1"/>
  <c r="P155"/>
  <c r="P153"/>
  <c r="Q143"/>
  <c r="V143"/>
  <c r="U143"/>
  <c r="AB143" s="1"/>
  <c r="Q235" l="1"/>
  <c r="AC235"/>
  <c r="W235"/>
  <c r="AD235" s="1"/>
  <c r="AC173"/>
  <c r="W173"/>
  <c r="AD173" s="1"/>
  <c r="AC170"/>
  <c r="W170"/>
  <c r="AD170" s="1"/>
  <c r="W234"/>
  <c r="AD234" s="1"/>
  <c r="AC234"/>
  <c r="Q172"/>
  <c r="AD172" s="1"/>
  <c r="Q168"/>
  <c r="Q240"/>
  <c r="AF240" s="1"/>
  <c r="Q171"/>
  <c r="AD171" s="1"/>
  <c r="AF235"/>
  <c r="AF170"/>
  <c r="AJ170" s="1"/>
  <c r="AI234"/>
  <c r="Q161"/>
  <c r="AF161" s="1"/>
  <c r="Q179"/>
  <c r="AD179" s="1"/>
  <c r="AD191"/>
  <c r="AF191"/>
  <c r="AJ234"/>
  <c r="AD258"/>
  <c r="AF258"/>
  <c r="AF173"/>
  <c r="AD162"/>
  <c r="AF162"/>
  <c r="AC158"/>
  <c r="W158"/>
  <c r="Q155"/>
  <c r="V155"/>
  <c r="Q153"/>
  <c r="V153"/>
  <c r="AC143"/>
  <c r="W143"/>
  <c r="AF172" l="1"/>
  <c r="AD168"/>
  <c r="AF168"/>
  <c r="AF179"/>
  <c r="AJ179" s="1"/>
  <c r="AD240"/>
  <c r="AF171"/>
  <c r="AJ171" s="1"/>
  <c r="AH235"/>
  <c r="AI235"/>
  <c r="AD161"/>
  <c r="AI170"/>
  <c r="AH170"/>
  <c r="AJ235"/>
  <c r="AJ191"/>
  <c r="AI191"/>
  <c r="AH191"/>
  <c r="AJ258"/>
  <c r="AH258"/>
  <c r="AI258"/>
  <c r="AJ240"/>
  <c r="AI240"/>
  <c r="AH240"/>
  <c r="AJ172"/>
  <c r="AI172"/>
  <c r="AH172"/>
  <c r="AJ173"/>
  <c r="AI173"/>
  <c r="AH173"/>
  <c r="AJ162"/>
  <c r="AI162"/>
  <c r="AH162"/>
  <c r="AI161"/>
  <c r="AH161"/>
  <c r="AJ161"/>
  <c r="AD158"/>
  <c r="AF158"/>
  <c r="AC155"/>
  <c r="W155"/>
  <c r="AC153"/>
  <c r="W153"/>
  <c r="AF143"/>
  <c r="AD143"/>
  <c r="AI179" l="1"/>
  <c r="AH179"/>
  <c r="AH168"/>
  <c r="AI168"/>
  <c r="AJ168"/>
  <c r="AI171"/>
  <c r="AH171"/>
  <c r="AJ158"/>
  <c r="AI158"/>
  <c r="AH158"/>
  <c r="AD155"/>
  <c r="AF155"/>
  <c r="AD153"/>
  <c r="AF153"/>
  <c r="AI143"/>
  <c r="AH143"/>
  <c r="AJ143"/>
  <c r="AJ155" l="1"/>
  <c r="AI155"/>
  <c r="AH155"/>
  <c r="AJ153"/>
  <c r="AI153"/>
  <c r="AH153"/>
  <c r="AF336" l="1"/>
  <c r="AF326"/>
  <c r="AF321"/>
  <c r="AF301"/>
  <c r="AF297"/>
  <c r="AF294"/>
  <c r="AF291"/>
  <c r="AF288"/>
  <c r="AF255"/>
  <c r="AF252"/>
  <c r="AF243"/>
  <c r="AF232"/>
  <c r="AF223"/>
  <c r="AF218"/>
  <c r="AF213"/>
  <c r="AF209"/>
  <c r="AF204"/>
  <c r="AF192"/>
  <c r="AF187"/>
  <c r="AF180"/>
  <c r="AF175"/>
  <c r="AF159"/>
  <c r="AF156"/>
  <c r="AF144"/>
  <c r="AF141"/>
  <c r="AF137"/>
  <c r="AF135"/>
  <c r="AF107"/>
  <c r="AF105"/>
  <c r="AF93"/>
  <c r="AF91"/>
  <c r="AF78"/>
  <c r="AF77"/>
  <c r="AF76"/>
  <c r="AF75"/>
  <c r="AF59"/>
  <c r="AF58"/>
  <c r="AF54"/>
  <c r="AF53"/>
  <c r="AF52"/>
  <c r="AF51"/>
  <c r="AF49"/>
  <c r="AF48"/>
  <c r="AF47"/>
  <c r="AF46"/>
  <c r="AF44"/>
  <c r="AF43"/>
  <c r="AF41"/>
  <c r="AF40"/>
  <c r="AF39"/>
  <c r="AF38"/>
  <c r="AF37"/>
  <c r="AF36"/>
  <c r="AF35"/>
  <c r="AF34"/>
  <c r="AF33"/>
  <c r="AF32"/>
  <c r="AF31"/>
  <c r="AF30"/>
  <c r="AF29"/>
  <c r="AF28"/>
  <c r="AF27"/>
  <c r="AF26"/>
  <c r="AF23"/>
  <c r="AF22"/>
  <c r="AF20"/>
  <c r="AF19"/>
  <c r="AV82" i="5" l="1"/>
  <c r="AV81"/>
  <c r="AV80"/>
  <c r="AV79"/>
  <c r="AV78"/>
  <c r="AV77"/>
  <c r="AV76"/>
  <c r="AV75"/>
  <c r="AV74"/>
  <c r="AV7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O45" l="1"/>
  <c r="AM45" s="1"/>
  <c r="AN45" s="1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AO46"/>
  <c r="AP46" s="1"/>
  <c r="Y46"/>
  <c r="T46"/>
  <c r="O46"/>
  <c r="P46" s="1"/>
  <c r="O45"/>
  <c r="AB45" s="1"/>
  <c r="AP45" l="1"/>
  <c r="AM46"/>
  <c r="AN46" s="1"/>
  <c r="V46"/>
  <c r="Q46"/>
  <c r="P45"/>
  <c r="AH45"/>
  <c r="U46"/>
  <c r="AI45" l="1"/>
  <c r="Q45"/>
  <c r="AC45"/>
  <c r="AB46"/>
  <c r="AH46"/>
  <c r="AC46"/>
  <c r="W46"/>
  <c r="AI46"/>
  <c r="AJ46" l="1"/>
  <c r="AD46"/>
  <c r="AJ45"/>
  <c r="AD45"/>
  <c r="Z68" i="1" l="1"/>
  <c r="Z67"/>
  <c r="Z54"/>
  <c r="Y68"/>
  <c r="T68"/>
  <c r="Y67"/>
  <c r="T67"/>
  <c r="Y54"/>
  <c r="T54"/>
  <c r="K27" i="2"/>
  <c r="K33"/>
  <c r="L33" s="1"/>
  <c r="I33"/>
  <c r="K30"/>
  <c r="M30" s="1"/>
  <c r="N30" s="1"/>
  <c r="I30"/>
  <c r="K99"/>
  <c r="M99" s="1"/>
  <c r="N99" s="1"/>
  <c r="I99"/>
  <c r="K100"/>
  <c r="M100" s="1"/>
  <c r="N100" s="1"/>
  <c r="I100"/>
  <c r="K101"/>
  <c r="M101" s="1"/>
  <c r="N101" s="1"/>
  <c r="I101"/>
  <c r="K221"/>
  <c r="L221" s="1"/>
  <c r="I221"/>
  <c r="AO54" i="1"/>
  <c r="AM54" s="1"/>
  <c r="AN54" s="1"/>
  <c r="O54"/>
  <c r="F54"/>
  <c r="AO300"/>
  <c r="AM300" s="1"/>
  <c r="AN300" s="1"/>
  <c r="O300"/>
  <c r="P300" s="1"/>
  <c r="F300"/>
  <c r="AO319"/>
  <c r="O319"/>
  <c r="F319"/>
  <c r="AO342"/>
  <c r="O342"/>
  <c r="F342"/>
  <c r="AO197"/>
  <c r="AM197" s="1"/>
  <c r="AN197" s="1"/>
  <c r="O197"/>
  <c r="P197" s="1"/>
  <c r="AC197" s="1"/>
  <c r="F197"/>
  <c r="AO185"/>
  <c r="O185"/>
  <c r="P185" s="1"/>
  <c r="Q185" s="1"/>
  <c r="F185"/>
  <c r="AO164"/>
  <c r="AP164" s="1"/>
  <c r="O164"/>
  <c r="AB164" s="1"/>
  <c r="F164"/>
  <c r="AO163"/>
  <c r="AM163" s="1"/>
  <c r="AN163" s="1"/>
  <c r="O163"/>
  <c r="AB163" s="1"/>
  <c r="F163"/>
  <c r="AO88"/>
  <c r="AM88" s="1"/>
  <c r="AN88" s="1"/>
  <c r="O88"/>
  <c r="AB88" s="1"/>
  <c r="F88"/>
  <c r="AO87"/>
  <c r="AM87" s="1"/>
  <c r="AN87" s="1"/>
  <c r="O87"/>
  <c r="P87" s="1"/>
  <c r="F87"/>
  <c r="AO134"/>
  <c r="AM134" s="1"/>
  <c r="AN134" s="1"/>
  <c r="O134"/>
  <c r="F134"/>
  <c r="AO133"/>
  <c r="AM133" s="1"/>
  <c r="AN133" s="1"/>
  <c r="O133"/>
  <c r="AB133" s="1"/>
  <c r="F133"/>
  <c r="AO67"/>
  <c r="AP67" s="1"/>
  <c r="O67"/>
  <c r="P67" s="1"/>
  <c r="F67"/>
  <c r="AO68"/>
  <c r="AP68" s="1"/>
  <c r="O68"/>
  <c r="U68" s="1"/>
  <c r="AB68" s="1"/>
  <c r="F68"/>
  <c r="AO21"/>
  <c r="AM21" s="1"/>
  <c r="AN21" s="1"/>
  <c r="O21"/>
  <c r="P21" s="1"/>
  <c r="F21"/>
  <c r="K28" i="2"/>
  <c r="L28" s="1"/>
  <c r="K156"/>
  <c r="L156" s="1"/>
  <c r="K154"/>
  <c r="L154" s="1"/>
  <c r="K16"/>
  <c r="AM17" i="1"/>
  <c r="AM363" s="1"/>
  <c r="AO217"/>
  <c r="AP217" s="1"/>
  <c r="O217"/>
  <c r="AB217" s="1"/>
  <c r="F217"/>
  <c r="AO29" i="5"/>
  <c r="AP29" s="1"/>
  <c r="AO28"/>
  <c r="AP28" s="1"/>
  <c r="AO27"/>
  <c r="AP27" s="1"/>
  <c r="AO26"/>
  <c r="AP26" s="1"/>
  <c r="AO25"/>
  <c r="AP25" s="1"/>
  <c r="Z26"/>
  <c r="T26"/>
  <c r="O26"/>
  <c r="P26" s="1"/>
  <c r="V26" s="1"/>
  <c r="Z25"/>
  <c r="T25"/>
  <c r="O25"/>
  <c r="U25" s="1"/>
  <c r="U26"/>
  <c r="AB26" s="1"/>
  <c r="AO31" i="1"/>
  <c r="AM31" s="1"/>
  <c r="AN31" s="1"/>
  <c r="Z31"/>
  <c r="T31"/>
  <c r="O31"/>
  <c r="P31" s="1"/>
  <c r="Q31" s="1"/>
  <c r="F31"/>
  <c r="AO30"/>
  <c r="AM30" s="1"/>
  <c r="AN30" s="1"/>
  <c r="Z30"/>
  <c r="T30"/>
  <c r="O30"/>
  <c r="P30" s="1"/>
  <c r="F30"/>
  <c r="AO167"/>
  <c r="AP167" s="1"/>
  <c r="O167"/>
  <c r="P167" s="1"/>
  <c r="Q167" s="1"/>
  <c r="F167"/>
  <c r="AO174"/>
  <c r="AP174" s="1"/>
  <c r="O174"/>
  <c r="U174" s="1"/>
  <c r="AB174" s="1"/>
  <c r="F174"/>
  <c r="AO169"/>
  <c r="O169"/>
  <c r="U169" s="1"/>
  <c r="AB169" s="1"/>
  <c r="F169"/>
  <c r="AI82" i="5"/>
  <c r="AI81"/>
  <c r="AI80"/>
  <c r="AH79"/>
  <c r="AH78"/>
  <c r="AH77"/>
  <c r="AH76"/>
  <c r="AH75"/>
  <c r="AH74"/>
  <c r="AH73"/>
  <c r="Z40"/>
  <c r="Y40"/>
  <c r="T40"/>
  <c r="O40"/>
  <c r="U40" s="1"/>
  <c r="O39"/>
  <c r="AH39" s="1"/>
  <c r="AO184" i="1"/>
  <c r="AM184" s="1"/>
  <c r="AN184" s="1"/>
  <c r="O184"/>
  <c r="AB184" s="1"/>
  <c r="F184"/>
  <c r="AO196"/>
  <c r="AM196" s="1"/>
  <c r="AN196" s="1"/>
  <c r="O196"/>
  <c r="P196" s="1"/>
  <c r="F196"/>
  <c r="AO216"/>
  <c r="AM216" s="1"/>
  <c r="AN216" s="1"/>
  <c r="O216"/>
  <c r="P216" s="1"/>
  <c r="F216"/>
  <c r="AO231"/>
  <c r="AM231" s="1"/>
  <c r="AN231" s="1"/>
  <c r="O231"/>
  <c r="AB231" s="1"/>
  <c r="F231"/>
  <c r="AO104"/>
  <c r="AM104" s="1"/>
  <c r="AN104" s="1"/>
  <c r="Z104"/>
  <c r="Y104"/>
  <c r="T104"/>
  <c r="O104"/>
  <c r="U104" s="1"/>
  <c r="AB104" s="1"/>
  <c r="F104"/>
  <c r="AO101"/>
  <c r="AM101" s="1"/>
  <c r="AN101" s="1"/>
  <c r="Z101"/>
  <c r="Y101"/>
  <c r="T101"/>
  <c r="O101"/>
  <c r="U101" s="1"/>
  <c r="AB101" s="1"/>
  <c r="F101"/>
  <c r="AO149"/>
  <c r="AM149" s="1"/>
  <c r="AN149" s="1"/>
  <c r="Z149"/>
  <c r="Y149"/>
  <c r="T149"/>
  <c r="O149"/>
  <c r="U149" s="1"/>
  <c r="AB149" s="1"/>
  <c r="F149"/>
  <c r="AO147"/>
  <c r="AP147" s="1"/>
  <c r="Z147"/>
  <c r="Y147"/>
  <c r="T147"/>
  <c r="O147"/>
  <c r="P147" s="1"/>
  <c r="V147" s="1"/>
  <c r="AC147" s="1"/>
  <c r="F147"/>
  <c r="AO264"/>
  <c r="AM264" s="1"/>
  <c r="AN264" s="1"/>
  <c r="Z264"/>
  <c r="Y264"/>
  <c r="T264"/>
  <c r="O264"/>
  <c r="P264" s="1"/>
  <c r="F264"/>
  <c r="AO325"/>
  <c r="AM325" s="1"/>
  <c r="AN325" s="1"/>
  <c r="Z325"/>
  <c r="Y325"/>
  <c r="T325"/>
  <c r="O325"/>
  <c r="P325" s="1"/>
  <c r="F325"/>
  <c r="AO337"/>
  <c r="AM337" s="1"/>
  <c r="AN337" s="1"/>
  <c r="Z337"/>
  <c r="Y337"/>
  <c r="T337"/>
  <c r="O337"/>
  <c r="P337" s="1"/>
  <c r="F337"/>
  <c r="AO340"/>
  <c r="Z340"/>
  <c r="Y340"/>
  <c r="T340"/>
  <c r="O340"/>
  <c r="F340"/>
  <c r="AO346"/>
  <c r="AM346" s="1"/>
  <c r="AN346" s="1"/>
  <c r="O346"/>
  <c r="P346" s="1"/>
  <c r="AC346" s="1"/>
  <c r="F346"/>
  <c r="Z330"/>
  <c r="Z327"/>
  <c r="Z322"/>
  <c r="Z309"/>
  <c r="Z306"/>
  <c r="Z298"/>
  <c r="Z295"/>
  <c r="Z292"/>
  <c r="Z289"/>
  <c r="Z78"/>
  <c r="Z76"/>
  <c r="Z160"/>
  <c r="Z157"/>
  <c r="Z145"/>
  <c r="Z142"/>
  <c r="Z138"/>
  <c r="Z136"/>
  <c r="Z126"/>
  <c r="Z124"/>
  <c r="Z123"/>
  <c r="Z121"/>
  <c r="Z119"/>
  <c r="Z118"/>
  <c r="Z108"/>
  <c r="Z106"/>
  <c r="Z98"/>
  <c r="Z96"/>
  <c r="Z94"/>
  <c r="Z92"/>
  <c r="Z82"/>
  <c r="Z80"/>
  <c r="Z225"/>
  <c r="Z224"/>
  <c r="Z220"/>
  <c r="Z219"/>
  <c r="Z211"/>
  <c r="Z210"/>
  <c r="Z206"/>
  <c r="Z205"/>
  <c r="Z194"/>
  <c r="Z193"/>
  <c r="Z189"/>
  <c r="Z188"/>
  <c r="Z182"/>
  <c r="Z181"/>
  <c r="Z177"/>
  <c r="Z176"/>
  <c r="Z64"/>
  <c r="Z63"/>
  <c r="Z59"/>
  <c r="Z52"/>
  <c r="Z49"/>
  <c r="Z44"/>
  <c r="Z41"/>
  <c r="Z39"/>
  <c r="Z38"/>
  <c r="Z257"/>
  <c r="Z256"/>
  <c r="Z254"/>
  <c r="Z253"/>
  <c r="Z35"/>
  <c r="Z33"/>
  <c r="Z29"/>
  <c r="Z28"/>
  <c r="Z27"/>
  <c r="Z26"/>
  <c r="Z23"/>
  <c r="Z20"/>
  <c r="Z47"/>
  <c r="AO47"/>
  <c r="Y47"/>
  <c r="T47"/>
  <c r="O47"/>
  <c r="P47" s="1"/>
  <c r="V47" s="1"/>
  <c r="F47"/>
  <c r="AO40" i="5"/>
  <c r="AM40" s="1"/>
  <c r="AN40" s="1"/>
  <c r="AO39"/>
  <c r="K107" i="2"/>
  <c r="L107" s="1"/>
  <c r="K18"/>
  <c r="M18" s="1"/>
  <c r="N18" s="1"/>
  <c r="A4"/>
  <c r="K45"/>
  <c r="M45" s="1"/>
  <c r="N45" s="1"/>
  <c r="I45"/>
  <c r="I234"/>
  <c r="I233"/>
  <c r="I232"/>
  <c r="I231"/>
  <c r="I230"/>
  <c r="I229"/>
  <c r="I228"/>
  <c r="I227"/>
  <c r="I226"/>
  <c r="I225"/>
  <c r="I224"/>
  <c r="I223"/>
  <c r="I222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3"/>
  <c r="I152"/>
  <c r="I151"/>
  <c r="I150"/>
  <c r="I106"/>
  <c r="I105"/>
  <c r="I104"/>
  <c r="I103"/>
  <c r="I102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4"/>
  <c r="I43"/>
  <c r="I42"/>
  <c r="I41"/>
  <c r="I40"/>
  <c r="I39"/>
  <c r="I38"/>
  <c r="I37"/>
  <c r="I36"/>
  <c r="I35"/>
  <c r="I34"/>
  <c r="I32"/>
  <c r="I31"/>
  <c r="I29"/>
  <c r="I28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27"/>
  <c r="I26"/>
  <c r="I25"/>
  <c r="I24"/>
  <c r="I23"/>
  <c r="I22"/>
  <c r="I21"/>
  <c r="I20"/>
  <c r="I19"/>
  <c r="I18"/>
  <c r="K92"/>
  <c r="M92" s="1"/>
  <c r="N92" s="1"/>
  <c r="K91"/>
  <c r="M91" s="1"/>
  <c r="N91" s="1"/>
  <c r="K90"/>
  <c r="M90" s="1"/>
  <c r="N90" s="1"/>
  <c r="K89"/>
  <c r="L89" s="1"/>
  <c r="K88"/>
  <c r="M88" s="1"/>
  <c r="N88" s="1"/>
  <c r="K87"/>
  <c r="M87" s="1"/>
  <c r="N87" s="1"/>
  <c r="AO330" i="1"/>
  <c r="AP330" s="1"/>
  <c r="Y330"/>
  <c r="T330"/>
  <c r="O330"/>
  <c r="U330" s="1"/>
  <c r="AB330" s="1"/>
  <c r="F330"/>
  <c r="AO327"/>
  <c r="Y327"/>
  <c r="T327"/>
  <c r="O327"/>
  <c r="U327" s="1"/>
  <c r="AB327" s="1"/>
  <c r="F327"/>
  <c r="AO322"/>
  <c r="AP322" s="1"/>
  <c r="Y322"/>
  <c r="T322"/>
  <c r="O322"/>
  <c r="P322" s="1"/>
  <c r="V322" s="1"/>
  <c r="F322"/>
  <c r="AO309"/>
  <c r="AM309" s="1"/>
  <c r="AN309" s="1"/>
  <c r="Y309"/>
  <c r="T309"/>
  <c r="O309"/>
  <c r="U309" s="1"/>
  <c r="AB309" s="1"/>
  <c r="F309"/>
  <c r="AO306"/>
  <c r="AP306" s="1"/>
  <c r="Y306"/>
  <c r="T306"/>
  <c r="O306"/>
  <c r="U306" s="1"/>
  <c r="AB306" s="1"/>
  <c r="F306"/>
  <c r="AO295"/>
  <c r="Y295"/>
  <c r="T295"/>
  <c r="O295"/>
  <c r="P295" s="1"/>
  <c r="F295"/>
  <c r="AO298"/>
  <c r="AM298" s="1"/>
  <c r="AN298" s="1"/>
  <c r="Y298"/>
  <c r="T298"/>
  <c r="O298"/>
  <c r="P298" s="1"/>
  <c r="Q298" s="1"/>
  <c r="F298"/>
  <c r="AO292"/>
  <c r="Y292"/>
  <c r="T292"/>
  <c r="O292"/>
  <c r="U292" s="1"/>
  <c r="AB292" s="1"/>
  <c r="F292"/>
  <c r="Y289"/>
  <c r="T289"/>
  <c r="O289"/>
  <c r="P289" s="1"/>
  <c r="Q289" s="1"/>
  <c r="AO289"/>
  <c r="AM289" s="1"/>
  <c r="AN289" s="1"/>
  <c r="F289"/>
  <c r="AO323"/>
  <c r="AM323" s="1"/>
  <c r="AN323" s="1"/>
  <c r="Y323"/>
  <c r="U323"/>
  <c r="F323"/>
  <c r="AO338"/>
  <c r="AP338" s="1"/>
  <c r="Y338"/>
  <c r="U338"/>
  <c r="F338"/>
  <c r="U316"/>
  <c r="V316" s="1"/>
  <c r="W316" s="1"/>
  <c r="AO316"/>
  <c r="AM316" s="1"/>
  <c r="AN316" s="1"/>
  <c r="Y316"/>
  <c r="F316"/>
  <c r="AO279"/>
  <c r="AM279" s="1"/>
  <c r="AN279" s="1"/>
  <c r="O279"/>
  <c r="F279"/>
  <c r="AO273"/>
  <c r="AP273" s="1"/>
  <c r="Y273"/>
  <c r="U273"/>
  <c r="F273"/>
  <c r="AO78"/>
  <c r="AP78" s="1"/>
  <c r="Y78"/>
  <c r="T78"/>
  <c r="O78"/>
  <c r="U78" s="1"/>
  <c r="F78"/>
  <c r="AO76"/>
  <c r="AM76" s="1"/>
  <c r="AN76" s="1"/>
  <c r="Y76"/>
  <c r="T76"/>
  <c r="O76"/>
  <c r="P76" s="1"/>
  <c r="Q76" s="1"/>
  <c r="F76"/>
  <c r="AM71" i="5"/>
  <c r="AO50"/>
  <c r="AP50" s="1"/>
  <c r="Y50"/>
  <c r="T50"/>
  <c r="O50"/>
  <c r="P50" s="1"/>
  <c r="A4" i="1"/>
  <c r="A4" i="5"/>
  <c r="K96" i="2"/>
  <c r="M96" s="1"/>
  <c r="N96" s="1"/>
  <c r="AM79" i="5"/>
  <c r="AO79" s="1"/>
  <c r="AP79" s="1"/>
  <c r="AM78"/>
  <c r="AM77"/>
  <c r="AO77" s="1"/>
  <c r="AP77" s="1"/>
  <c r="AM80"/>
  <c r="AO80" s="1"/>
  <c r="AP80" s="1"/>
  <c r="AM76"/>
  <c r="AM75"/>
  <c r="AO75" s="1"/>
  <c r="AP75" s="1"/>
  <c r="AO48"/>
  <c r="AP48" s="1"/>
  <c r="AO47"/>
  <c r="AM47" s="1"/>
  <c r="AN47" s="1"/>
  <c r="AO44"/>
  <c r="AP44" s="1"/>
  <c r="AO43"/>
  <c r="AP43" s="1"/>
  <c r="AO24"/>
  <c r="AP24" s="1"/>
  <c r="AO23"/>
  <c r="AP23" s="1"/>
  <c r="AO22"/>
  <c r="AP22" s="1"/>
  <c r="AO21"/>
  <c r="AM21" s="1"/>
  <c r="AN21" s="1"/>
  <c r="AO36"/>
  <c r="AP36" s="1"/>
  <c r="AO35"/>
  <c r="AP35" s="1"/>
  <c r="AO52"/>
  <c r="AP52" s="1"/>
  <c r="AO51"/>
  <c r="AM51" s="1"/>
  <c r="AN51" s="1"/>
  <c r="AO49"/>
  <c r="AM49" s="1"/>
  <c r="AN49" s="1"/>
  <c r="AO42"/>
  <c r="AM42" s="1"/>
  <c r="AN42" s="1"/>
  <c r="AO41"/>
  <c r="AP41" s="1"/>
  <c r="AO38"/>
  <c r="AM38" s="1"/>
  <c r="AN38" s="1"/>
  <c r="AO37"/>
  <c r="AP37" s="1"/>
  <c r="AO34"/>
  <c r="AM34" s="1"/>
  <c r="AN34" s="1"/>
  <c r="AO33"/>
  <c r="AP33" s="1"/>
  <c r="AO32"/>
  <c r="AP32" s="1"/>
  <c r="AO31"/>
  <c r="AP31" s="1"/>
  <c r="AO30"/>
  <c r="AP30" s="1"/>
  <c r="AO20"/>
  <c r="AP20" s="1"/>
  <c r="AO19"/>
  <c r="AO18"/>
  <c r="AP18" s="1"/>
  <c r="AM82"/>
  <c r="AN82" s="1"/>
  <c r="AM81"/>
  <c r="AN81" s="1"/>
  <c r="AM74"/>
  <c r="AO74" s="1"/>
  <c r="AP74" s="1"/>
  <c r="AM73"/>
  <c r="AO73" s="1"/>
  <c r="AP73" s="1"/>
  <c r="AO17"/>
  <c r="AP17" s="1"/>
  <c r="Y52"/>
  <c r="T52"/>
  <c r="O52"/>
  <c r="U52" s="1"/>
  <c r="AB52" s="1"/>
  <c r="O51"/>
  <c r="AH51" s="1"/>
  <c r="O49"/>
  <c r="AH49" s="1"/>
  <c r="Y48"/>
  <c r="T48"/>
  <c r="O48"/>
  <c r="P48" s="1"/>
  <c r="Q48" s="1"/>
  <c r="O47"/>
  <c r="AH47" s="1"/>
  <c r="Y44"/>
  <c r="T44"/>
  <c r="O44"/>
  <c r="O43"/>
  <c r="AH43" s="1"/>
  <c r="Y42"/>
  <c r="T42"/>
  <c r="O42"/>
  <c r="U42" s="1"/>
  <c r="O41"/>
  <c r="AH41" s="1"/>
  <c r="Y38"/>
  <c r="T38"/>
  <c r="O38"/>
  <c r="U38" s="1"/>
  <c r="O37"/>
  <c r="AB37" s="1"/>
  <c r="Y36"/>
  <c r="T36"/>
  <c r="O36"/>
  <c r="U36" s="1"/>
  <c r="AB36" s="1"/>
  <c r="O35"/>
  <c r="AH35" s="1"/>
  <c r="Y34"/>
  <c r="T34"/>
  <c r="O34"/>
  <c r="U34" s="1"/>
  <c r="AH34" s="1"/>
  <c r="Y33"/>
  <c r="T33"/>
  <c r="O33"/>
  <c r="U33" s="1"/>
  <c r="AB33" s="1"/>
  <c r="O32"/>
  <c r="O31"/>
  <c r="AH31" s="1"/>
  <c r="Y30"/>
  <c r="T30"/>
  <c r="O30"/>
  <c r="U30" s="1"/>
  <c r="AH30" s="1"/>
  <c r="O29"/>
  <c r="Y28"/>
  <c r="T28"/>
  <c r="O28"/>
  <c r="U28" s="1"/>
  <c r="AH28" s="1"/>
  <c r="O27"/>
  <c r="P27" s="1"/>
  <c r="T24"/>
  <c r="O24"/>
  <c r="U24" s="1"/>
  <c r="AH24" s="1"/>
  <c r="T23"/>
  <c r="O23"/>
  <c r="U23" s="1"/>
  <c r="T22"/>
  <c r="O22"/>
  <c r="P22" s="1"/>
  <c r="Q22" s="1"/>
  <c r="T21"/>
  <c r="O21"/>
  <c r="U21" s="1"/>
  <c r="Y20"/>
  <c r="T20"/>
  <c r="O20"/>
  <c r="U20" s="1"/>
  <c r="O19"/>
  <c r="P19" s="1"/>
  <c r="Y18"/>
  <c r="T18"/>
  <c r="O18"/>
  <c r="U18" s="1"/>
  <c r="AH18" s="1"/>
  <c r="O17"/>
  <c r="AH19"/>
  <c r="P31"/>
  <c r="Q31" s="1"/>
  <c r="AB35"/>
  <c r="AB43"/>
  <c r="P47"/>
  <c r="Q47" s="1"/>
  <c r="AB51"/>
  <c r="AN74"/>
  <c r="P21"/>
  <c r="Q21" s="1"/>
  <c r="P34"/>
  <c r="V34" s="1"/>
  <c r="AB47"/>
  <c r="P51"/>
  <c r="P24"/>
  <c r="Q24" s="1"/>
  <c r="P35"/>
  <c r="AI35" s="1"/>
  <c r="P43"/>
  <c r="AC43" s="1"/>
  <c r="U48"/>
  <c r="AB48" s="1"/>
  <c r="P42"/>
  <c r="Q42" s="1"/>
  <c r="K19" i="2"/>
  <c r="K20"/>
  <c r="M20" s="1"/>
  <c r="N20" s="1"/>
  <c r="K21"/>
  <c r="L21" s="1"/>
  <c r="K22"/>
  <c r="L22" s="1"/>
  <c r="K23"/>
  <c r="M23"/>
  <c r="N23" s="1"/>
  <c r="K24"/>
  <c r="M24" s="1"/>
  <c r="N24" s="1"/>
  <c r="K25"/>
  <c r="M25" s="1"/>
  <c r="N25" s="1"/>
  <c r="K26"/>
  <c r="M26" s="1"/>
  <c r="N26" s="1"/>
  <c r="K108"/>
  <c r="L108" s="1"/>
  <c r="K109"/>
  <c r="M109" s="1"/>
  <c r="N109" s="1"/>
  <c r="K110"/>
  <c r="L110" s="1"/>
  <c r="K111"/>
  <c r="L111" s="1"/>
  <c r="K112"/>
  <c r="L112" s="1"/>
  <c r="K113"/>
  <c r="L113" s="1"/>
  <c r="K114"/>
  <c r="L114" s="1"/>
  <c r="K115"/>
  <c r="M115" s="1"/>
  <c r="N115" s="1"/>
  <c r="K116"/>
  <c r="L116" s="1"/>
  <c r="K117"/>
  <c r="L117" s="1"/>
  <c r="K118"/>
  <c r="L118" s="1"/>
  <c r="K119"/>
  <c r="L119" s="1"/>
  <c r="K120"/>
  <c r="M120" s="1"/>
  <c r="N120" s="1"/>
  <c r="K121"/>
  <c r="M121" s="1"/>
  <c r="N121" s="1"/>
  <c r="L121"/>
  <c r="K122"/>
  <c r="M122" s="1"/>
  <c r="N122" s="1"/>
  <c r="K123"/>
  <c r="K124"/>
  <c r="L124" s="1"/>
  <c r="K125"/>
  <c r="L125" s="1"/>
  <c r="K126"/>
  <c r="K127"/>
  <c r="K128"/>
  <c r="M128" s="1"/>
  <c r="N128" s="1"/>
  <c r="K129"/>
  <c r="L129" s="1"/>
  <c r="K130"/>
  <c r="L130" s="1"/>
  <c r="K131"/>
  <c r="K132"/>
  <c r="M132" s="1"/>
  <c r="N132" s="1"/>
  <c r="K133"/>
  <c r="M133" s="1"/>
  <c r="N133" s="1"/>
  <c r="K134"/>
  <c r="L134" s="1"/>
  <c r="K135"/>
  <c r="L135" s="1"/>
  <c r="K136"/>
  <c r="M136" s="1"/>
  <c r="N136" s="1"/>
  <c r="K137"/>
  <c r="K138"/>
  <c r="L138" s="1"/>
  <c r="K139"/>
  <c r="M139" s="1"/>
  <c r="N139" s="1"/>
  <c r="K140"/>
  <c r="L140" s="1"/>
  <c r="K141"/>
  <c r="K142"/>
  <c r="L142" s="1"/>
  <c r="K143"/>
  <c r="M143" s="1"/>
  <c r="N143" s="1"/>
  <c r="K144"/>
  <c r="L144" s="1"/>
  <c r="K145"/>
  <c r="L145" s="1"/>
  <c r="K146"/>
  <c r="L146" s="1"/>
  <c r="K147"/>
  <c r="M147" s="1"/>
  <c r="N147" s="1"/>
  <c r="K148"/>
  <c r="L148" s="1"/>
  <c r="K149"/>
  <c r="L149" s="1"/>
  <c r="K29"/>
  <c r="M29" s="1"/>
  <c r="N29" s="1"/>
  <c r="K31"/>
  <c r="L31" s="1"/>
  <c r="K32"/>
  <c r="L32" s="1"/>
  <c r="K34"/>
  <c r="L34" s="1"/>
  <c r="K35"/>
  <c r="L35" s="1"/>
  <c r="K36"/>
  <c r="L36" s="1"/>
  <c r="K37"/>
  <c r="L37" s="1"/>
  <c r="K38"/>
  <c r="L38" s="1"/>
  <c r="K39"/>
  <c r="L39" s="1"/>
  <c r="K40"/>
  <c r="M40" s="1"/>
  <c r="N40" s="1"/>
  <c r="K41"/>
  <c r="L41" s="1"/>
  <c r="K42"/>
  <c r="K43"/>
  <c r="M43" s="1"/>
  <c r="N43" s="1"/>
  <c r="K44"/>
  <c r="L44" s="1"/>
  <c r="K46"/>
  <c r="L46" s="1"/>
  <c r="K47"/>
  <c r="L47" s="1"/>
  <c r="K48"/>
  <c r="L48" s="1"/>
  <c r="K49"/>
  <c r="L49" s="1"/>
  <c r="K50"/>
  <c r="K51"/>
  <c r="L51" s="1"/>
  <c r="K52"/>
  <c r="L52" s="1"/>
  <c r="K53"/>
  <c r="L53" s="1"/>
  <c r="K54"/>
  <c r="K55"/>
  <c r="L55" s="1"/>
  <c r="K56"/>
  <c r="L56" s="1"/>
  <c r="K57"/>
  <c r="L57" s="1"/>
  <c r="K58"/>
  <c r="L58" s="1"/>
  <c r="K59"/>
  <c r="K60"/>
  <c r="M60" s="1"/>
  <c r="N60" s="1"/>
  <c r="K61"/>
  <c r="L61" s="1"/>
  <c r="K62"/>
  <c r="L62" s="1"/>
  <c r="K63"/>
  <c r="L63" s="1"/>
  <c r="K64"/>
  <c r="L64" s="1"/>
  <c r="K65"/>
  <c r="L65" s="1"/>
  <c r="K66"/>
  <c r="L66" s="1"/>
  <c r="K67"/>
  <c r="L67" s="1"/>
  <c r="K68"/>
  <c r="L68" s="1"/>
  <c r="K69"/>
  <c r="L69" s="1"/>
  <c r="K70"/>
  <c r="L70" s="1"/>
  <c r="K71"/>
  <c r="L71" s="1"/>
  <c r="K72"/>
  <c r="M72" s="1"/>
  <c r="N72" s="1"/>
  <c r="K73"/>
  <c r="K74"/>
  <c r="M74" s="1"/>
  <c r="N74" s="1"/>
  <c r="K75"/>
  <c r="L75" s="1"/>
  <c r="K76"/>
  <c r="L76" s="1"/>
  <c r="K77"/>
  <c r="L77" s="1"/>
  <c r="K78"/>
  <c r="L78" s="1"/>
  <c r="K79"/>
  <c r="M79" s="1"/>
  <c r="N79" s="1"/>
  <c r="K80"/>
  <c r="M80" s="1"/>
  <c r="N80" s="1"/>
  <c r="K81"/>
  <c r="L81" s="1"/>
  <c r="K82"/>
  <c r="L82" s="1"/>
  <c r="K83"/>
  <c r="L83" s="1"/>
  <c r="K84"/>
  <c r="L84" s="1"/>
  <c r="K85"/>
  <c r="L85" s="1"/>
  <c r="K86"/>
  <c r="L86" s="1"/>
  <c r="K93"/>
  <c r="M93" s="1"/>
  <c r="N93" s="1"/>
  <c r="K94"/>
  <c r="M94" s="1"/>
  <c r="N94" s="1"/>
  <c r="K95"/>
  <c r="L95" s="1"/>
  <c r="K97"/>
  <c r="L97" s="1"/>
  <c r="K98"/>
  <c r="L98" s="1"/>
  <c r="K102"/>
  <c r="L102" s="1"/>
  <c r="K103"/>
  <c r="M103" s="1"/>
  <c r="N103" s="1"/>
  <c r="K104"/>
  <c r="M104" s="1"/>
  <c r="N104" s="1"/>
  <c r="K105"/>
  <c r="L105" s="1"/>
  <c r="K106"/>
  <c r="M106" s="1"/>
  <c r="N106" s="1"/>
  <c r="K150"/>
  <c r="L150" s="1"/>
  <c r="K151"/>
  <c r="L151" s="1"/>
  <c r="K152"/>
  <c r="K153"/>
  <c r="L153" s="1"/>
  <c r="K155"/>
  <c r="L155" s="1"/>
  <c r="K157"/>
  <c r="L157" s="1"/>
  <c r="K158"/>
  <c r="L158" s="1"/>
  <c r="K159"/>
  <c r="L159" s="1"/>
  <c r="M159"/>
  <c r="N159" s="1"/>
  <c r="K160"/>
  <c r="M160" s="1"/>
  <c r="N160" s="1"/>
  <c r="K161"/>
  <c r="M161" s="1"/>
  <c r="N161" s="1"/>
  <c r="K162"/>
  <c r="L162" s="1"/>
  <c r="K163"/>
  <c r="M163" s="1"/>
  <c r="N163" s="1"/>
  <c r="K164"/>
  <c r="L164" s="1"/>
  <c r="K165"/>
  <c r="L165" s="1"/>
  <c r="K166"/>
  <c r="M166" s="1"/>
  <c r="N166" s="1"/>
  <c r="K167"/>
  <c r="L167" s="1"/>
  <c r="K168"/>
  <c r="L168" s="1"/>
  <c r="M168"/>
  <c r="N168" s="1"/>
  <c r="K169"/>
  <c r="M169" s="1"/>
  <c r="N169" s="1"/>
  <c r="K170"/>
  <c r="K171"/>
  <c r="L171" s="1"/>
  <c r="K172"/>
  <c r="M172" s="1"/>
  <c r="N172" s="1"/>
  <c r="K173"/>
  <c r="L173" s="1"/>
  <c r="K174"/>
  <c r="L174" s="1"/>
  <c r="K175"/>
  <c r="M175" s="1"/>
  <c r="N175" s="1"/>
  <c r="K176"/>
  <c r="M176" s="1"/>
  <c r="N176" s="1"/>
  <c r="K177"/>
  <c r="L177" s="1"/>
  <c r="K178"/>
  <c r="M178" s="1"/>
  <c r="N178" s="1"/>
  <c r="K179"/>
  <c r="M179" s="1"/>
  <c r="N179" s="1"/>
  <c r="L179"/>
  <c r="K180"/>
  <c r="M180" s="1"/>
  <c r="N180" s="1"/>
  <c r="K181"/>
  <c r="L181" s="1"/>
  <c r="K182"/>
  <c r="M182" s="1"/>
  <c r="N182" s="1"/>
  <c r="K183"/>
  <c r="M183" s="1"/>
  <c r="N183" s="1"/>
  <c r="K184"/>
  <c r="M184" s="1"/>
  <c r="N184" s="1"/>
  <c r="K185"/>
  <c r="L185" s="1"/>
  <c r="K186"/>
  <c r="L186" s="1"/>
  <c r="K187"/>
  <c r="L187" s="1"/>
  <c r="K188"/>
  <c r="M188" s="1"/>
  <c r="N188" s="1"/>
  <c r="K189"/>
  <c r="M189" s="1"/>
  <c r="N189" s="1"/>
  <c r="K190"/>
  <c r="K191"/>
  <c r="M191" s="1"/>
  <c r="N191" s="1"/>
  <c r="K192"/>
  <c r="M192" s="1"/>
  <c r="N192" s="1"/>
  <c r="K193"/>
  <c r="L193" s="1"/>
  <c r="K194"/>
  <c r="M194" s="1"/>
  <c r="N194" s="1"/>
  <c r="K195"/>
  <c r="L195" s="1"/>
  <c r="K196"/>
  <c r="L196" s="1"/>
  <c r="K197"/>
  <c r="K198"/>
  <c r="M198" s="1"/>
  <c r="N198" s="1"/>
  <c r="K199"/>
  <c r="L199" s="1"/>
  <c r="K200"/>
  <c r="M200" s="1"/>
  <c r="N200" s="1"/>
  <c r="K201"/>
  <c r="L201" s="1"/>
  <c r="K202"/>
  <c r="L202" s="1"/>
  <c r="K203"/>
  <c r="L203" s="1"/>
  <c r="K204"/>
  <c r="M204" s="1"/>
  <c r="N204" s="1"/>
  <c r="K205"/>
  <c r="L205" s="1"/>
  <c r="K206"/>
  <c r="L206" s="1"/>
  <c r="K207"/>
  <c r="M207" s="1"/>
  <c r="N207" s="1"/>
  <c r="K208"/>
  <c r="M208" s="1"/>
  <c r="N208" s="1"/>
  <c r="K209"/>
  <c r="L209" s="1"/>
  <c r="K210"/>
  <c r="L210" s="1"/>
  <c r="K211"/>
  <c r="K212"/>
  <c r="L212" s="1"/>
  <c r="K213"/>
  <c r="L213"/>
  <c r="K214"/>
  <c r="L214" s="1"/>
  <c r="K215"/>
  <c r="L215" s="1"/>
  <c r="K216"/>
  <c r="M216" s="1"/>
  <c r="N216" s="1"/>
  <c r="K217"/>
  <c r="L217" s="1"/>
  <c r="K218"/>
  <c r="L218" s="1"/>
  <c r="K219"/>
  <c r="L219" s="1"/>
  <c r="K220"/>
  <c r="L220" s="1"/>
  <c r="K222"/>
  <c r="K223"/>
  <c r="L223" s="1"/>
  <c r="K224"/>
  <c r="M224" s="1"/>
  <c r="N224" s="1"/>
  <c r="K225"/>
  <c r="M225" s="1"/>
  <c r="N225" s="1"/>
  <c r="K226"/>
  <c r="M226" s="1"/>
  <c r="N226" s="1"/>
  <c r="K227"/>
  <c r="L227" s="1"/>
  <c r="K228"/>
  <c r="L228" s="1"/>
  <c r="K229"/>
  <c r="L229" s="1"/>
  <c r="K230"/>
  <c r="K231"/>
  <c r="M231" s="1"/>
  <c r="N231" s="1"/>
  <c r="K232"/>
  <c r="L232" s="1"/>
  <c r="K233"/>
  <c r="L233" s="1"/>
  <c r="K234"/>
  <c r="M234" s="1"/>
  <c r="N234" s="1"/>
  <c r="F19" i="1"/>
  <c r="O19"/>
  <c r="AB19" s="1"/>
  <c r="AO19"/>
  <c r="AM19" s="1"/>
  <c r="AN19" s="1"/>
  <c r="F20"/>
  <c r="O20"/>
  <c r="T20"/>
  <c r="Y20"/>
  <c r="AO20"/>
  <c r="AP20" s="1"/>
  <c r="F22"/>
  <c r="O22"/>
  <c r="AB22" s="1"/>
  <c r="AO22"/>
  <c r="AM22" s="1"/>
  <c r="AN22" s="1"/>
  <c r="F23"/>
  <c r="O23"/>
  <c r="P23" s="1"/>
  <c r="T23"/>
  <c r="Y23"/>
  <c r="AO23"/>
  <c r="F24"/>
  <c r="O24"/>
  <c r="AB24" s="1"/>
  <c r="AO24"/>
  <c r="F25"/>
  <c r="O25"/>
  <c r="AB25" s="1"/>
  <c r="AO25"/>
  <c r="F26"/>
  <c r="O26"/>
  <c r="U26" s="1"/>
  <c r="T26"/>
  <c r="AO26"/>
  <c r="F27"/>
  <c r="O27"/>
  <c r="U27" s="1"/>
  <c r="T27"/>
  <c r="AO27"/>
  <c r="AP27" s="1"/>
  <c r="F28"/>
  <c r="O28"/>
  <c r="U28" s="1"/>
  <c r="AB28" s="1"/>
  <c r="T28"/>
  <c r="AO28"/>
  <c r="AP28" s="1"/>
  <c r="F29"/>
  <c r="O29"/>
  <c r="P29" s="1"/>
  <c r="Q29" s="1"/>
  <c r="T29"/>
  <c r="AO29"/>
  <c r="AM29" s="1"/>
  <c r="AN29" s="1"/>
  <c r="F32"/>
  <c r="O32"/>
  <c r="P32" s="1"/>
  <c r="Q32" s="1"/>
  <c r="AD32" s="1"/>
  <c r="AO32"/>
  <c r="AM32" s="1"/>
  <c r="AN32" s="1"/>
  <c r="F33"/>
  <c r="O33"/>
  <c r="U33" s="1"/>
  <c r="AB33" s="1"/>
  <c r="T33"/>
  <c r="Y33"/>
  <c r="AO33"/>
  <c r="AP33" s="1"/>
  <c r="F34"/>
  <c r="O34"/>
  <c r="AB34" s="1"/>
  <c r="AO34"/>
  <c r="AP34" s="1"/>
  <c r="F35"/>
  <c r="O35"/>
  <c r="U35" s="1"/>
  <c r="AB35" s="1"/>
  <c r="T35"/>
  <c r="Y35"/>
  <c r="AO35"/>
  <c r="AP35" s="1"/>
  <c r="F36"/>
  <c r="O36"/>
  <c r="AO36"/>
  <c r="AM36" s="1"/>
  <c r="AN36" s="1"/>
  <c r="F37"/>
  <c r="O37"/>
  <c r="P37" s="1"/>
  <c r="AO37"/>
  <c r="F38"/>
  <c r="O38"/>
  <c r="P38" s="1"/>
  <c r="V38" s="1"/>
  <c r="W38" s="1"/>
  <c r="AD38" s="1"/>
  <c r="T38"/>
  <c r="Y38"/>
  <c r="AO38"/>
  <c r="AP38" s="1"/>
  <c r="F39"/>
  <c r="O39"/>
  <c r="U39" s="1"/>
  <c r="AB39" s="1"/>
  <c r="T39"/>
  <c r="Y39"/>
  <c r="AO39"/>
  <c r="F40"/>
  <c r="O40"/>
  <c r="P40" s="1"/>
  <c r="AO40"/>
  <c r="AM40" s="1"/>
  <c r="AN40" s="1"/>
  <c r="F41"/>
  <c r="O41"/>
  <c r="P41" s="1"/>
  <c r="V41" s="1"/>
  <c r="AC41" s="1"/>
  <c r="T41"/>
  <c r="Y41"/>
  <c r="AO41"/>
  <c r="AP41" s="1"/>
  <c r="F42"/>
  <c r="O42"/>
  <c r="P42" s="1"/>
  <c r="AO42"/>
  <c r="F43"/>
  <c r="O43"/>
  <c r="AB43" s="1"/>
  <c r="AO43"/>
  <c r="AM43" s="1"/>
  <c r="AN43" s="1"/>
  <c r="F44"/>
  <c r="O44"/>
  <c r="U44" s="1"/>
  <c r="AB44" s="1"/>
  <c r="T44"/>
  <c r="AO44"/>
  <c r="AM44" s="1"/>
  <c r="AN44" s="1"/>
  <c r="F45"/>
  <c r="O45"/>
  <c r="AB45" s="1"/>
  <c r="AO45"/>
  <c r="AM45" s="1"/>
  <c r="AN45" s="1"/>
  <c r="F46"/>
  <c r="O46"/>
  <c r="AB46" s="1"/>
  <c r="AO46"/>
  <c r="AM46" s="1"/>
  <c r="AN46" s="1"/>
  <c r="F48"/>
  <c r="O48"/>
  <c r="P48" s="1"/>
  <c r="Q48" s="1"/>
  <c r="AD48" s="1"/>
  <c r="AO48"/>
  <c r="AM48" s="1"/>
  <c r="AN48" s="1"/>
  <c r="F49"/>
  <c r="O49"/>
  <c r="T49"/>
  <c r="AO49"/>
  <c r="AP49" s="1"/>
  <c r="F50"/>
  <c r="O50"/>
  <c r="AB50" s="1"/>
  <c r="AO50"/>
  <c r="AP50" s="1"/>
  <c r="F51"/>
  <c r="O51"/>
  <c r="P51" s="1"/>
  <c r="AO51"/>
  <c r="AM51" s="1"/>
  <c r="AN51" s="1"/>
  <c r="F52"/>
  <c r="O52"/>
  <c r="T52"/>
  <c r="Y52"/>
  <c r="AO52"/>
  <c r="AP52" s="1"/>
  <c r="F53"/>
  <c r="O53"/>
  <c r="AB53" s="1"/>
  <c r="AO53"/>
  <c r="AM53" s="1"/>
  <c r="AN53" s="1"/>
  <c r="F55"/>
  <c r="O55"/>
  <c r="AB55" s="1"/>
  <c r="AO55"/>
  <c r="AP55" s="1"/>
  <c r="F56"/>
  <c r="O56"/>
  <c r="AB56" s="1"/>
  <c r="AO56"/>
  <c r="AP56" s="1"/>
  <c r="F57"/>
  <c r="O57"/>
  <c r="AO57"/>
  <c r="F58"/>
  <c r="O58"/>
  <c r="AH58" s="1"/>
  <c r="AO58"/>
  <c r="F59"/>
  <c r="O59"/>
  <c r="P59" s="1"/>
  <c r="V59" s="1"/>
  <c r="T59"/>
  <c r="Y59"/>
  <c r="AO59"/>
  <c r="AM59" s="1"/>
  <c r="AN59" s="1"/>
  <c r="F60"/>
  <c r="O60"/>
  <c r="P60" s="1"/>
  <c r="AC60" s="1"/>
  <c r="AO60"/>
  <c r="F61"/>
  <c r="O61"/>
  <c r="AB61" s="1"/>
  <c r="AO61"/>
  <c r="AM61" s="1"/>
  <c r="AN61" s="1"/>
  <c r="F62"/>
  <c r="O62"/>
  <c r="P62" s="1"/>
  <c r="Q62" s="1"/>
  <c r="AO62"/>
  <c r="AP62" s="1"/>
  <c r="F63"/>
  <c r="O63"/>
  <c r="U63" s="1"/>
  <c r="AB63" s="1"/>
  <c r="T63"/>
  <c r="Y63"/>
  <c r="AO63"/>
  <c r="AP63" s="1"/>
  <c r="F64"/>
  <c r="O64"/>
  <c r="T64"/>
  <c r="Y64"/>
  <c r="AO64"/>
  <c r="AP64" s="1"/>
  <c r="F65"/>
  <c r="O65"/>
  <c r="AB65" s="1"/>
  <c r="AO65"/>
  <c r="AM65" s="1"/>
  <c r="AN65" s="1"/>
  <c r="F66"/>
  <c r="O66"/>
  <c r="P66" s="1"/>
  <c r="AO66"/>
  <c r="AP66" s="1"/>
  <c r="F69"/>
  <c r="O69"/>
  <c r="P69" s="1"/>
  <c r="Q69" s="1"/>
  <c r="AO69"/>
  <c r="AP69" s="1"/>
  <c r="F70"/>
  <c r="O70"/>
  <c r="AO70"/>
  <c r="AM70" s="1"/>
  <c r="AN70" s="1"/>
  <c r="F71"/>
  <c r="O71"/>
  <c r="AB71" s="1"/>
  <c r="AO71"/>
  <c r="AM71" s="1"/>
  <c r="AN71" s="1"/>
  <c r="F72"/>
  <c r="O72"/>
  <c r="AO72"/>
  <c r="AP72" s="1"/>
  <c r="F73"/>
  <c r="O73"/>
  <c r="AO73"/>
  <c r="AP73" s="1"/>
  <c r="F74"/>
  <c r="O74"/>
  <c r="AB74" s="1"/>
  <c r="AO74"/>
  <c r="AP74" s="1"/>
  <c r="F252"/>
  <c r="O252"/>
  <c r="P252" s="1"/>
  <c r="AO252"/>
  <c r="AP252" s="1"/>
  <c r="F253"/>
  <c r="O253"/>
  <c r="U253" s="1"/>
  <c r="AB253" s="1"/>
  <c r="T253"/>
  <c r="Y253"/>
  <c r="AO253"/>
  <c r="AM253" s="1"/>
  <c r="AN253" s="1"/>
  <c r="F254"/>
  <c r="O254"/>
  <c r="P254" s="1"/>
  <c r="V254" s="1"/>
  <c r="T254"/>
  <c r="Y254"/>
  <c r="AO254"/>
  <c r="AP254" s="1"/>
  <c r="F255"/>
  <c r="O255"/>
  <c r="AB255" s="1"/>
  <c r="AO255"/>
  <c r="AM255" s="1"/>
  <c r="AN255" s="1"/>
  <c r="F256"/>
  <c r="O256"/>
  <c r="P256" s="1"/>
  <c r="V256" s="1"/>
  <c r="W256" s="1"/>
  <c r="T256"/>
  <c r="Y256"/>
  <c r="AO256"/>
  <c r="AP256" s="1"/>
  <c r="F257"/>
  <c r="O257"/>
  <c r="T257"/>
  <c r="Y257"/>
  <c r="AO257"/>
  <c r="AM257" s="1"/>
  <c r="AN257" s="1"/>
  <c r="F259"/>
  <c r="O259"/>
  <c r="AB259" s="1"/>
  <c r="AO259"/>
  <c r="AM259" s="1"/>
  <c r="AN259" s="1"/>
  <c r="F260"/>
  <c r="O260"/>
  <c r="P260" s="1"/>
  <c r="AC260" s="1"/>
  <c r="AO260"/>
  <c r="F261"/>
  <c r="O261"/>
  <c r="P261" s="1"/>
  <c r="AO261"/>
  <c r="AP261" s="1"/>
  <c r="F175"/>
  <c r="O175"/>
  <c r="AO175"/>
  <c r="AM175" s="1"/>
  <c r="AN175" s="1"/>
  <c r="F176"/>
  <c r="O176"/>
  <c r="T176"/>
  <c r="Y176"/>
  <c r="AO176"/>
  <c r="AP176" s="1"/>
  <c r="F177"/>
  <c r="O177"/>
  <c r="U177" s="1"/>
  <c r="AB177" s="1"/>
  <c r="T177"/>
  <c r="Y177"/>
  <c r="AO177"/>
  <c r="AP177" s="1"/>
  <c r="F178"/>
  <c r="O178"/>
  <c r="P178" s="1"/>
  <c r="AO178"/>
  <c r="F180"/>
  <c r="O180"/>
  <c r="AB180" s="1"/>
  <c r="AO180"/>
  <c r="AM180" s="1"/>
  <c r="AN180" s="1"/>
  <c r="F181"/>
  <c r="O181"/>
  <c r="P181" s="1"/>
  <c r="T181"/>
  <c r="Y181"/>
  <c r="AO181"/>
  <c r="AM181" s="1"/>
  <c r="AN181" s="1"/>
  <c r="F182"/>
  <c r="O182"/>
  <c r="T182"/>
  <c r="Y182"/>
  <c r="AO182"/>
  <c r="F183"/>
  <c r="O183"/>
  <c r="P183" s="1"/>
  <c r="AC183" s="1"/>
  <c r="AO183"/>
  <c r="AM183" s="1"/>
  <c r="AN183" s="1"/>
  <c r="F186"/>
  <c r="O186"/>
  <c r="AO186"/>
  <c r="AP186" s="1"/>
  <c r="F187"/>
  <c r="O187"/>
  <c r="P187" s="1"/>
  <c r="AO187"/>
  <c r="AM187" s="1"/>
  <c r="AN187" s="1"/>
  <c r="F188"/>
  <c r="O188"/>
  <c r="U188" s="1"/>
  <c r="AB188" s="1"/>
  <c r="T188"/>
  <c r="Y188"/>
  <c r="AO188"/>
  <c r="AP188" s="1"/>
  <c r="F189"/>
  <c r="O189"/>
  <c r="T189"/>
  <c r="Y189"/>
  <c r="AO189"/>
  <c r="F190"/>
  <c r="O190"/>
  <c r="AB190" s="1"/>
  <c r="AO190"/>
  <c r="AM190" s="1"/>
  <c r="AN190" s="1"/>
  <c r="F192"/>
  <c r="O192"/>
  <c r="P192" s="1"/>
  <c r="Q192" s="1"/>
  <c r="AD192" s="1"/>
  <c r="AO192"/>
  <c r="AP192" s="1"/>
  <c r="F193"/>
  <c r="O193"/>
  <c r="U193" s="1"/>
  <c r="AB193" s="1"/>
  <c r="T193"/>
  <c r="Y193"/>
  <c r="AO193"/>
  <c r="AM193" s="1"/>
  <c r="AN193" s="1"/>
  <c r="F194"/>
  <c r="O194"/>
  <c r="P194" s="1"/>
  <c r="T194"/>
  <c r="Y194"/>
  <c r="AO194"/>
  <c r="AP194" s="1"/>
  <c r="F195"/>
  <c r="O195"/>
  <c r="P195" s="1"/>
  <c r="AO195"/>
  <c r="AM195" s="1"/>
  <c r="AN195" s="1"/>
  <c r="F198"/>
  <c r="O198"/>
  <c r="AB198" s="1"/>
  <c r="AO198"/>
  <c r="AM198" s="1"/>
  <c r="AN198" s="1"/>
  <c r="F201"/>
  <c r="O201"/>
  <c r="AB201" s="1"/>
  <c r="AO201"/>
  <c r="AM201" s="1"/>
  <c r="AN201" s="1"/>
  <c r="F202"/>
  <c r="O202"/>
  <c r="AB202" s="1"/>
  <c r="AO202"/>
  <c r="AM202" s="1"/>
  <c r="AN202" s="1"/>
  <c r="F203"/>
  <c r="O203"/>
  <c r="P203" s="1"/>
  <c r="AC203" s="1"/>
  <c r="AO203"/>
  <c r="AM203" s="1"/>
  <c r="AN203" s="1"/>
  <c r="F204"/>
  <c r="O204"/>
  <c r="AB204" s="1"/>
  <c r="AO204"/>
  <c r="AM204" s="1"/>
  <c r="AN204" s="1"/>
  <c r="F205"/>
  <c r="O205"/>
  <c r="P205" s="1"/>
  <c r="V205" s="1"/>
  <c r="W205" s="1"/>
  <c r="AF205" s="1"/>
  <c r="T205"/>
  <c r="Y205"/>
  <c r="AO205"/>
  <c r="F206"/>
  <c r="O206"/>
  <c r="P206" s="1"/>
  <c r="T206"/>
  <c r="Y206"/>
  <c r="AO206"/>
  <c r="AP206" s="1"/>
  <c r="F207"/>
  <c r="O207"/>
  <c r="AB207" s="1"/>
  <c r="AO207"/>
  <c r="AM207" s="1"/>
  <c r="AN207" s="1"/>
  <c r="F208"/>
  <c r="O208"/>
  <c r="AB208" s="1"/>
  <c r="AO208"/>
  <c r="F209"/>
  <c r="O209"/>
  <c r="P209" s="1"/>
  <c r="Q209" s="1"/>
  <c r="AO209"/>
  <c r="AP209" s="1"/>
  <c r="F210"/>
  <c r="O210"/>
  <c r="U210" s="1"/>
  <c r="AB210" s="1"/>
  <c r="T210"/>
  <c r="Y210"/>
  <c r="AO210"/>
  <c r="AP210" s="1"/>
  <c r="F211"/>
  <c r="O211"/>
  <c r="P211" s="1"/>
  <c r="V211" s="1"/>
  <c r="W211" s="1"/>
  <c r="AF211" s="1"/>
  <c r="T211"/>
  <c r="Y211"/>
  <c r="AO211"/>
  <c r="AP211" s="1"/>
  <c r="F212"/>
  <c r="O212"/>
  <c r="AB212" s="1"/>
  <c r="AO212"/>
  <c r="AM212" s="1"/>
  <c r="AN212" s="1"/>
  <c r="F213"/>
  <c r="O213"/>
  <c r="AB213" s="1"/>
  <c r="AO213"/>
  <c r="AP213" s="1"/>
  <c r="F214"/>
  <c r="O214"/>
  <c r="AB214" s="1"/>
  <c r="AO214"/>
  <c r="AM214" s="1"/>
  <c r="AN214" s="1"/>
  <c r="F215"/>
  <c r="O215"/>
  <c r="AO215"/>
  <c r="AP215" s="1"/>
  <c r="F218"/>
  <c r="O218"/>
  <c r="AB218" s="1"/>
  <c r="AO218"/>
  <c r="AM218" s="1"/>
  <c r="AN218" s="1"/>
  <c r="F219"/>
  <c r="O219"/>
  <c r="U219" s="1"/>
  <c r="AB219" s="1"/>
  <c r="T219"/>
  <c r="Y219"/>
  <c r="AO219"/>
  <c r="AM219" s="1"/>
  <c r="AN219" s="1"/>
  <c r="F220"/>
  <c r="O220"/>
  <c r="P220" s="1"/>
  <c r="Q220" s="1"/>
  <c r="T220"/>
  <c r="Y220"/>
  <c r="AO220"/>
  <c r="AP220" s="1"/>
  <c r="F221"/>
  <c r="O221"/>
  <c r="AB221" s="1"/>
  <c r="AO221"/>
  <c r="AM221" s="1"/>
  <c r="AN221" s="1"/>
  <c r="F222"/>
  <c r="O222"/>
  <c r="AB222" s="1"/>
  <c r="AO222"/>
  <c r="AP222" s="1"/>
  <c r="F223"/>
  <c r="O223"/>
  <c r="AB223" s="1"/>
  <c r="AO223"/>
  <c r="AP223" s="1"/>
  <c r="F224"/>
  <c r="O224"/>
  <c r="U224" s="1"/>
  <c r="AB224" s="1"/>
  <c r="T224"/>
  <c r="Y224"/>
  <c r="AO224"/>
  <c r="F225"/>
  <c r="O225"/>
  <c r="P225" s="1"/>
  <c r="Q225" s="1"/>
  <c r="T225"/>
  <c r="Y225"/>
  <c r="AO225"/>
  <c r="AP225" s="1"/>
  <c r="F226"/>
  <c r="O226"/>
  <c r="AB226" s="1"/>
  <c r="AO226"/>
  <c r="F227"/>
  <c r="O227"/>
  <c r="AB227" s="1"/>
  <c r="AO227"/>
  <c r="AP227" s="1"/>
  <c r="F228"/>
  <c r="O228"/>
  <c r="P228" s="1"/>
  <c r="Q228" s="1"/>
  <c r="AF228" s="1"/>
  <c r="AO228"/>
  <c r="AP228" s="1"/>
  <c r="F229"/>
  <c r="O229"/>
  <c r="P229" s="1"/>
  <c r="AO229"/>
  <c r="AP229" s="1"/>
  <c r="F230"/>
  <c r="O230"/>
  <c r="AB230" s="1"/>
  <c r="AO230"/>
  <c r="F232"/>
  <c r="O232"/>
  <c r="AB232" s="1"/>
  <c r="AO232"/>
  <c r="F233"/>
  <c r="O233"/>
  <c r="P233" s="1"/>
  <c r="AO233"/>
  <c r="AP233" s="1"/>
  <c r="F236"/>
  <c r="O236"/>
  <c r="AB236" s="1"/>
  <c r="AO236"/>
  <c r="AP236" s="1"/>
  <c r="F237"/>
  <c r="O237"/>
  <c r="AO237"/>
  <c r="AM237" s="1"/>
  <c r="AN237" s="1"/>
  <c r="F238"/>
  <c r="O238"/>
  <c r="AB238" s="1"/>
  <c r="AO238"/>
  <c r="AP238" s="1"/>
  <c r="F239"/>
  <c r="O239"/>
  <c r="P239" s="1"/>
  <c r="AO239"/>
  <c r="F241"/>
  <c r="O241"/>
  <c r="AO241"/>
  <c r="AP241" s="1"/>
  <c r="F242"/>
  <c r="O242"/>
  <c r="AB242" s="1"/>
  <c r="AO242"/>
  <c r="AP242" s="1"/>
  <c r="F243"/>
  <c r="O243"/>
  <c r="AB243" s="1"/>
  <c r="AO243"/>
  <c r="AM243" s="1"/>
  <c r="AN243" s="1"/>
  <c r="F244"/>
  <c r="O244"/>
  <c r="AB244" s="1"/>
  <c r="AO244"/>
  <c r="AP244" s="1"/>
  <c r="F245"/>
  <c r="O245"/>
  <c r="AB245" s="1"/>
  <c r="AO245"/>
  <c r="F246"/>
  <c r="O246"/>
  <c r="P246" s="1"/>
  <c r="AO246"/>
  <c r="AP246" s="1"/>
  <c r="F247"/>
  <c r="O247"/>
  <c r="AO247"/>
  <c r="AM247" s="1"/>
  <c r="AN247" s="1"/>
  <c r="F248"/>
  <c r="O248"/>
  <c r="AB248" s="1"/>
  <c r="AO248"/>
  <c r="AM248" s="1"/>
  <c r="AN248" s="1"/>
  <c r="F249"/>
  <c r="O249"/>
  <c r="P249" s="1"/>
  <c r="Q249" s="1"/>
  <c r="AF249" s="1"/>
  <c r="AO249"/>
  <c r="F199"/>
  <c r="O199"/>
  <c r="P199" s="1"/>
  <c r="AO199"/>
  <c r="F200"/>
  <c r="O200"/>
  <c r="P200" s="1"/>
  <c r="Q200" s="1"/>
  <c r="AF200" s="1"/>
  <c r="AO200"/>
  <c r="AP200" s="1"/>
  <c r="F250"/>
  <c r="O250"/>
  <c r="P250" s="1"/>
  <c r="AO250"/>
  <c r="AP250" s="1"/>
  <c r="F251"/>
  <c r="O251"/>
  <c r="AB251" s="1"/>
  <c r="AO251"/>
  <c r="AP251" s="1"/>
  <c r="F79"/>
  <c r="O79"/>
  <c r="AO79"/>
  <c r="AM79" s="1"/>
  <c r="AN79" s="1"/>
  <c r="F80"/>
  <c r="O80"/>
  <c r="U80" s="1"/>
  <c r="AB80" s="1"/>
  <c r="T80"/>
  <c r="Y80"/>
  <c r="AO80"/>
  <c r="AP80" s="1"/>
  <c r="F81"/>
  <c r="O81"/>
  <c r="AB81" s="1"/>
  <c r="AO81"/>
  <c r="F82"/>
  <c r="O82"/>
  <c r="U82" s="1"/>
  <c r="AB82" s="1"/>
  <c r="T82"/>
  <c r="Y82"/>
  <c r="AO82"/>
  <c r="AM82" s="1"/>
  <c r="AN82" s="1"/>
  <c r="F83"/>
  <c r="O83"/>
  <c r="AB83" s="1"/>
  <c r="AO83"/>
  <c r="AM83" s="1"/>
  <c r="AN83" s="1"/>
  <c r="F84"/>
  <c r="O84"/>
  <c r="P84" s="1"/>
  <c r="Q84" s="1"/>
  <c r="AF84" s="1"/>
  <c r="AO84"/>
  <c r="AP84" s="1"/>
  <c r="F85"/>
  <c r="O85"/>
  <c r="P85" s="1"/>
  <c r="Q85" s="1"/>
  <c r="AO85"/>
  <c r="AM85" s="1"/>
  <c r="AN85" s="1"/>
  <c r="F86"/>
  <c r="O86"/>
  <c r="P86" s="1"/>
  <c r="AO86"/>
  <c r="AP86" s="1"/>
  <c r="F89"/>
  <c r="O89"/>
  <c r="AB89" s="1"/>
  <c r="AO89"/>
  <c r="AM89" s="1"/>
  <c r="AN89" s="1"/>
  <c r="F90"/>
  <c r="O90"/>
  <c r="AB90" s="1"/>
  <c r="AO90"/>
  <c r="AM90" s="1"/>
  <c r="AN90" s="1"/>
  <c r="F91"/>
  <c r="O91"/>
  <c r="AO91"/>
  <c r="AM91" s="1"/>
  <c r="AN91" s="1"/>
  <c r="F92"/>
  <c r="O92"/>
  <c r="U92" s="1"/>
  <c r="AB92" s="1"/>
  <c r="T92"/>
  <c r="Y92"/>
  <c r="AO92"/>
  <c r="AP92" s="1"/>
  <c r="F93"/>
  <c r="O93"/>
  <c r="AO93"/>
  <c r="AP93" s="1"/>
  <c r="F94"/>
  <c r="O94"/>
  <c r="U94" s="1"/>
  <c r="AB94" s="1"/>
  <c r="T94"/>
  <c r="Y94"/>
  <c r="AO94"/>
  <c r="AP94" s="1"/>
  <c r="F95"/>
  <c r="O95"/>
  <c r="P95" s="1"/>
  <c r="AO95"/>
  <c r="AM95" s="1"/>
  <c r="AN95" s="1"/>
  <c r="F96"/>
  <c r="O96"/>
  <c r="P96" s="1"/>
  <c r="V96" s="1"/>
  <c r="W96" s="1"/>
  <c r="T96"/>
  <c r="Y96"/>
  <c r="AO96"/>
  <c r="AP96" s="1"/>
  <c r="F97"/>
  <c r="O97"/>
  <c r="AB97" s="1"/>
  <c r="AO97"/>
  <c r="AP97" s="1"/>
  <c r="F98"/>
  <c r="O98"/>
  <c r="P98" s="1"/>
  <c r="Q98" s="1"/>
  <c r="T98"/>
  <c r="Y98"/>
  <c r="AO98"/>
  <c r="AP98" s="1"/>
  <c r="F99"/>
  <c r="O99"/>
  <c r="AO99"/>
  <c r="AP99" s="1"/>
  <c r="F100"/>
  <c r="O100"/>
  <c r="AB100" s="1"/>
  <c r="AO100"/>
  <c r="AP100" s="1"/>
  <c r="F102"/>
  <c r="O102"/>
  <c r="AB102" s="1"/>
  <c r="AO102"/>
  <c r="AM102" s="1"/>
  <c r="AN102" s="1"/>
  <c r="F103"/>
  <c r="O103"/>
  <c r="P103" s="1"/>
  <c r="AC103" s="1"/>
  <c r="AO103"/>
  <c r="AP103" s="1"/>
  <c r="F105"/>
  <c r="O105"/>
  <c r="P105" s="1"/>
  <c r="Q105" s="1"/>
  <c r="AD105" s="1"/>
  <c r="AO105"/>
  <c r="AP105" s="1"/>
  <c r="F106"/>
  <c r="O106"/>
  <c r="U106" s="1"/>
  <c r="AB106" s="1"/>
  <c r="T106"/>
  <c r="Y106"/>
  <c r="AO106"/>
  <c r="AM106" s="1"/>
  <c r="AN106" s="1"/>
  <c r="F107"/>
  <c r="O107"/>
  <c r="AB107" s="1"/>
  <c r="AO107"/>
  <c r="AM107" s="1"/>
  <c r="AN107" s="1"/>
  <c r="F108"/>
  <c r="O108"/>
  <c r="U108" s="1"/>
  <c r="AB108" s="1"/>
  <c r="T108"/>
  <c r="Y108"/>
  <c r="AO108"/>
  <c r="AP108" s="1"/>
  <c r="F109"/>
  <c r="O109"/>
  <c r="AB109" s="1"/>
  <c r="AO109"/>
  <c r="AM109" s="1"/>
  <c r="AN109" s="1"/>
  <c r="F110"/>
  <c r="O110"/>
  <c r="P110" s="1"/>
  <c r="AO110"/>
  <c r="AP110" s="1"/>
  <c r="F111"/>
  <c r="O111"/>
  <c r="AB111" s="1"/>
  <c r="AO111"/>
  <c r="AM111" s="1"/>
  <c r="AN111" s="1"/>
  <c r="F112"/>
  <c r="O112"/>
  <c r="AB112" s="1"/>
  <c r="AO112"/>
  <c r="AP112" s="1"/>
  <c r="F113"/>
  <c r="O113"/>
  <c r="P113" s="1"/>
  <c r="AO113"/>
  <c r="AM113" s="1"/>
  <c r="AN113" s="1"/>
  <c r="F114"/>
  <c r="O114"/>
  <c r="AB114" s="1"/>
  <c r="AO114"/>
  <c r="AM114" s="1"/>
  <c r="AN114" s="1"/>
  <c r="F115"/>
  <c r="O115"/>
  <c r="AB115" s="1"/>
  <c r="AO115"/>
  <c r="AP115" s="1"/>
  <c r="F116"/>
  <c r="O116"/>
  <c r="P116" s="1"/>
  <c r="AC116" s="1"/>
  <c r="AO116"/>
  <c r="AP116" s="1"/>
  <c r="F117"/>
  <c r="O117"/>
  <c r="AB117" s="1"/>
  <c r="AO117"/>
  <c r="AP117" s="1"/>
  <c r="F118"/>
  <c r="O118"/>
  <c r="U118" s="1"/>
  <c r="AB118" s="1"/>
  <c r="T118"/>
  <c r="Y118"/>
  <c r="AO118"/>
  <c r="AP118" s="1"/>
  <c r="F119"/>
  <c r="O119"/>
  <c r="P119" s="1"/>
  <c r="Q119" s="1"/>
  <c r="T119"/>
  <c r="Y119"/>
  <c r="AO119"/>
  <c r="AM119" s="1"/>
  <c r="AN119" s="1"/>
  <c r="F120"/>
  <c r="O120"/>
  <c r="AB120" s="1"/>
  <c r="AO120"/>
  <c r="F121"/>
  <c r="O121"/>
  <c r="U121" s="1"/>
  <c r="AB121" s="1"/>
  <c r="T121"/>
  <c r="Y121"/>
  <c r="AO121"/>
  <c r="AP121" s="1"/>
  <c r="F122"/>
  <c r="O122"/>
  <c r="AB122" s="1"/>
  <c r="AO122"/>
  <c r="AP122" s="1"/>
  <c r="F123"/>
  <c r="O123"/>
  <c r="P123" s="1"/>
  <c r="T123"/>
  <c r="Y123"/>
  <c r="AO123"/>
  <c r="AP123" s="1"/>
  <c r="F124"/>
  <c r="O124"/>
  <c r="P124" s="1"/>
  <c r="V124" s="1"/>
  <c r="AC124" s="1"/>
  <c r="T124"/>
  <c r="Y124"/>
  <c r="AO124"/>
  <c r="AM124" s="1"/>
  <c r="AN124" s="1"/>
  <c r="F125"/>
  <c r="O125"/>
  <c r="AO125"/>
  <c r="AP125" s="1"/>
  <c r="F126"/>
  <c r="O126"/>
  <c r="P126" s="1"/>
  <c r="V126" s="1"/>
  <c r="AC126" s="1"/>
  <c r="T126"/>
  <c r="Y126"/>
  <c r="AO126"/>
  <c r="AP126" s="1"/>
  <c r="F127"/>
  <c r="O127"/>
  <c r="AO127"/>
  <c r="AM127" s="1"/>
  <c r="AN127" s="1"/>
  <c r="F128"/>
  <c r="O128"/>
  <c r="P128" s="1"/>
  <c r="AC128" s="1"/>
  <c r="AO128"/>
  <c r="AP128" s="1"/>
  <c r="F129"/>
  <c r="O129"/>
  <c r="P129" s="1"/>
  <c r="AO129"/>
  <c r="AM129" s="1"/>
  <c r="AN129" s="1"/>
  <c r="F130"/>
  <c r="O130"/>
  <c r="AB130" s="1"/>
  <c r="AO130"/>
  <c r="AM130" s="1"/>
  <c r="AN130" s="1"/>
  <c r="F131"/>
  <c r="O131"/>
  <c r="P131" s="1"/>
  <c r="AO131"/>
  <c r="AM131" s="1"/>
  <c r="AN131" s="1"/>
  <c r="F132"/>
  <c r="O132"/>
  <c r="AB132" s="1"/>
  <c r="AO132"/>
  <c r="AP132" s="1"/>
  <c r="F135"/>
  <c r="O135"/>
  <c r="AB135" s="1"/>
  <c r="AO135"/>
  <c r="AM135" s="1"/>
  <c r="AN135" s="1"/>
  <c r="F136"/>
  <c r="O136"/>
  <c r="P136" s="1"/>
  <c r="Q136" s="1"/>
  <c r="T136"/>
  <c r="Y136"/>
  <c r="AO136"/>
  <c r="AM136" s="1"/>
  <c r="AN136" s="1"/>
  <c r="F137"/>
  <c r="O137"/>
  <c r="AO137"/>
  <c r="AM137" s="1"/>
  <c r="AN137" s="1"/>
  <c r="F138"/>
  <c r="O138"/>
  <c r="P138" s="1"/>
  <c r="T138"/>
  <c r="Y138"/>
  <c r="AO138"/>
  <c r="AP138" s="1"/>
  <c r="F139"/>
  <c r="O139"/>
  <c r="AB139" s="1"/>
  <c r="AO139"/>
  <c r="AP139" s="1"/>
  <c r="F140"/>
  <c r="O140"/>
  <c r="AB140" s="1"/>
  <c r="AO140"/>
  <c r="AM140" s="1"/>
  <c r="AN140" s="1"/>
  <c r="F141"/>
  <c r="O141"/>
  <c r="AO141"/>
  <c r="AP141" s="1"/>
  <c r="F142"/>
  <c r="O142"/>
  <c r="P142" s="1"/>
  <c r="Q142" s="1"/>
  <c r="T142"/>
  <c r="Y142"/>
  <c r="AO142"/>
  <c r="AM142" s="1"/>
  <c r="AN142" s="1"/>
  <c r="F144"/>
  <c r="O144"/>
  <c r="AO144"/>
  <c r="AP144" s="1"/>
  <c r="F145"/>
  <c r="O145"/>
  <c r="P145" s="1"/>
  <c r="T145"/>
  <c r="Y145"/>
  <c r="AO145"/>
  <c r="AP145" s="1"/>
  <c r="F146"/>
  <c r="O146"/>
  <c r="AB146" s="1"/>
  <c r="AO146"/>
  <c r="F148"/>
  <c r="O148"/>
  <c r="AB148" s="1"/>
  <c r="AO148"/>
  <c r="AM148" s="1"/>
  <c r="AN148" s="1"/>
  <c r="F150"/>
  <c r="O150"/>
  <c r="P150" s="1"/>
  <c r="Q150" s="1"/>
  <c r="AO150"/>
  <c r="AP150" s="1"/>
  <c r="F151"/>
  <c r="O151"/>
  <c r="AB151" s="1"/>
  <c r="AO151"/>
  <c r="AM151" s="1"/>
  <c r="AN151" s="1"/>
  <c r="F152"/>
  <c r="O152"/>
  <c r="P152" s="1"/>
  <c r="AC152" s="1"/>
  <c r="AO152"/>
  <c r="F154"/>
  <c r="O154"/>
  <c r="P154" s="1"/>
  <c r="AO154"/>
  <c r="AP154" s="1"/>
  <c r="F156"/>
  <c r="O156"/>
  <c r="AB156" s="1"/>
  <c r="AO156"/>
  <c r="AP156" s="1"/>
  <c r="F157"/>
  <c r="O157"/>
  <c r="P157" s="1"/>
  <c r="V157" s="1"/>
  <c r="T157"/>
  <c r="Y157"/>
  <c r="AO157"/>
  <c r="AM157" s="1"/>
  <c r="AN157" s="1"/>
  <c r="F159"/>
  <c r="O159"/>
  <c r="P159" s="1"/>
  <c r="Q159" s="1"/>
  <c r="AD159" s="1"/>
  <c r="AO159"/>
  <c r="AM159" s="1"/>
  <c r="AN159" s="1"/>
  <c r="F160"/>
  <c r="O160"/>
  <c r="P160" s="1"/>
  <c r="V160" s="1"/>
  <c r="AC160" s="1"/>
  <c r="T160"/>
  <c r="Y160"/>
  <c r="AO160"/>
  <c r="AP160" s="1"/>
  <c r="F165"/>
  <c r="O165"/>
  <c r="P165" s="1"/>
  <c r="Q165" s="1"/>
  <c r="AO165"/>
  <c r="AM165" s="1"/>
  <c r="AN165" s="1"/>
  <c r="F166"/>
  <c r="O166"/>
  <c r="P166" s="1"/>
  <c r="Q166" s="1"/>
  <c r="AO166"/>
  <c r="AP166" s="1"/>
  <c r="F75"/>
  <c r="O75"/>
  <c r="AB75" s="1"/>
  <c r="AO75"/>
  <c r="F77"/>
  <c r="O77"/>
  <c r="P77" s="1"/>
  <c r="AO77"/>
  <c r="F262"/>
  <c r="O262"/>
  <c r="P262" s="1"/>
  <c r="AO262"/>
  <c r="F263"/>
  <c r="O263"/>
  <c r="P263" s="1"/>
  <c r="AO263"/>
  <c r="AP263" s="1"/>
  <c r="F265"/>
  <c r="U265"/>
  <c r="AB265" s="1"/>
  <c r="Y265"/>
  <c r="AO265"/>
  <c r="AP265" s="1"/>
  <c r="F266"/>
  <c r="O266"/>
  <c r="P266" s="1"/>
  <c r="AC266" s="1"/>
  <c r="AO266"/>
  <c r="AM266" s="1"/>
  <c r="AN266" s="1"/>
  <c r="F267"/>
  <c r="O267"/>
  <c r="AB267" s="1"/>
  <c r="AO267"/>
  <c r="AP267" s="1"/>
  <c r="F268"/>
  <c r="O268"/>
  <c r="AB268" s="1"/>
  <c r="AO268"/>
  <c r="AM268" s="1"/>
  <c r="AN268" s="1"/>
  <c r="F269"/>
  <c r="O269"/>
  <c r="AB269" s="1"/>
  <c r="AO269"/>
  <c r="AP269" s="1"/>
  <c r="F270"/>
  <c r="O270"/>
  <c r="P270" s="1"/>
  <c r="AC270" s="1"/>
  <c r="AO270"/>
  <c r="AP270" s="1"/>
  <c r="F271"/>
  <c r="U271"/>
  <c r="V271" s="1"/>
  <c r="Y271"/>
  <c r="AO271"/>
  <c r="AP271" s="1"/>
  <c r="F272"/>
  <c r="O272"/>
  <c r="AB272" s="1"/>
  <c r="AO272"/>
  <c r="F274"/>
  <c r="O274"/>
  <c r="P274" s="1"/>
  <c r="Q274" s="1"/>
  <c r="AO274"/>
  <c r="AP274" s="1"/>
  <c r="F275"/>
  <c r="U275"/>
  <c r="AB275" s="1"/>
  <c r="Y275"/>
  <c r="AO275"/>
  <c r="F276"/>
  <c r="O276"/>
  <c r="P276" s="1"/>
  <c r="Q276" s="1"/>
  <c r="AF276" s="1"/>
  <c r="AO276"/>
  <c r="AP276" s="1"/>
  <c r="F277"/>
  <c r="O277"/>
  <c r="AB277" s="1"/>
  <c r="AO277"/>
  <c r="AM277" s="1"/>
  <c r="AN277" s="1"/>
  <c r="F278"/>
  <c r="O278"/>
  <c r="AO278"/>
  <c r="AP278" s="1"/>
  <c r="F280"/>
  <c r="U280"/>
  <c r="V280" s="1"/>
  <c r="AC280" s="1"/>
  <c r="Y280"/>
  <c r="AO280"/>
  <c r="AM280" s="1"/>
  <c r="AN280" s="1"/>
  <c r="F281"/>
  <c r="U281"/>
  <c r="AB281" s="1"/>
  <c r="Y281"/>
  <c r="AO281"/>
  <c r="AP281" s="1"/>
  <c r="F282"/>
  <c r="O282"/>
  <c r="AB282" s="1"/>
  <c r="AO282"/>
  <c r="F283"/>
  <c r="U283"/>
  <c r="AB283" s="1"/>
  <c r="Y283"/>
  <c r="AO283"/>
  <c r="F284"/>
  <c r="O284"/>
  <c r="P284" s="1"/>
  <c r="Q284" s="1"/>
  <c r="AO284"/>
  <c r="AP284" s="1"/>
  <c r="F285"/>
  <c r="O285"/>
  <c r="P285" s="1"/>
  <c r="Q285" s="1"/>
  <c r="AF285" s="1"/>
  <c r="AO285"/>
  <c r="AP285" s="1"/>
  <c r="F286"/>
  <c r="U286"/>
  <c r="AB286" s="1"/>
  <c r="Y286"/>
  <c r="AO286"/>
  <c r="F287"/>
  <c r="O287"/>
  <c r="P287" s="1"/>
  <c r="AC287" s="1"/>
  <c r="AO287"/>
  <c r="AM287" s="1"/>
  <c r="AN287" s="1"/>
  <c r="F288"/>
  <c r="O288"/>
  <c r="AB288" s="1"/>
  <c r="AO288"/>
  <c r="AM288" s="1"/>
  <c r="AN288" s="1"/>
  <c r="F290"/>
  <c r="U290"/>
  <c r="AB290" s="1"/>
  <c r="Y290"/>
  <c r="AO290"/>
  <c r="AM290" s="1"/>
  <c r="AN290" s="1"/>
  <c r="F291"/>
  <c r="O291"/>
  <c r="P291" s="1"/>
  <c r="AO291"/>
  <c r="F293"/>
  <c r="U293"/>
  <c r="V293" s="1"/>
  <c r="Y293"/>
  <c r="AO293"/>
  <c r="AM293" s="1"/>
  <c r="AN293" s="1"/>
  <c r="F294"/>
  <c r="O294"/>
  <c r="P294" s="1"/>
  <c r="AC294" s="1"/>
  <c r="AO294"/>
  <c r="AM294" s="1"/>
  <c r="AN294" s="1"/>
  <c r="F296"/>
  <c r="U296"/>
  <c r="V296" s="1"/>
  <c r="AC296" s="1"/>
  <c r="Y296"/>
  <c r="AO296"/>
  <c r="F297"/>
  <c r="O297"/>
  <c r="AB297" s="1"/>
  <c r="AO297"/>
  <c r="F299"/>
  <c r="U299"/>
  <c r="V299" s="1"/>
  <c r="Y299"/>
  <c r="AO299"/>
  <c r="AP299" s="1"/>
  <c r="F301"/>
  <c r="O301"/>
  <c r="AB301" s="1"/>
  <c r="AO301"/>
  <c r="F302"/>
  <c r="O302"/>
  <c r="P302" s="1"/>
  <c r="Q302" s="1"/>
  <c r="AO302"/>
  <c r="AM302" s="1"/>
  <c r="AN302" s="1"/>
  <c r="F303"/>
  <c r="O303"/>
  <c r="P303" s="1"/>
  <c r="AO303"/>
  <c r="AP303" s="1"/>
  <c r="F304"/>
  <c r="O304"/>
  <c r="P304" s="1"/>
  <c r="AO304"/>
  <c r="F305"/>
  <c r="O305"/>
  <c r="AB305" s="1"/>
  <c r="AO305"/>
  <c r="F307"/>
  <c r="O307"/>
  <c r="AB307" s="1"/>
  <c r="AO307"/>
  <c r="AP307" s="1"/>
  <c r="F308"/>
  <c r="O308"/>
  <c r="P308" s="1"/>
  <c r="Q308" s="1"/>
  <c r="AF308" s="1"/>
  <c r="AO308"/>
  <c r="AP308" s="1"/>
  <c r="F310"/>
  <c r="U310"/>
  <c r="Y310"/>
  <c r="AO310"/>
  <c r="AP310" s="1"/>
  <c r="F311"/>
  <c r="O311"/>
  <c r="AB311" s="1"/>
  <c r="AO311"/>
  <c r="AP311" s="1"/>
  <c r="F312"/>
  <c r="U312"/>
  <c r="Y312"/>
  <c r="AO312"/>
  <c r="AM312" s="1"/>
  <c r="AN312" s="1"/>
  <c r="F313"/>
  <c r="O313"/>
  <c r="AB313" s="1"/>
  <c r="AO313"/>
  <c r="AP313" s="1"/>
  <c r="F314"/>
  <c r="U314"/>
  <c r="Y314"/>
  <c r="AO314"/>
  <c r="AP314" s="1"/>
  <c r="F315"/>
  <c r="O315"/>
  <c r="AO315"/>
  <c r="AM315" s="1"/>
  <c r="AN315" s="1"/>
  <c r="F317"/>
  <c r="O317"/>
  <c r="AO317"/>
  <c r="AP317" s="1"/>
  <c r="F318"/>
  <c r="U318"/>
  <c r="Y318"/>
  <c r="AO318"/>
  <c r="F320"/>
  <c r="O320"/>
  <c r="P320" s="1"/>
  <c r="AO320"/>
  <c r="AP320" s="1"/>
  <c r="F321"/>
  <c r="O321"/>
  <c r="P321" s="1"/>
  <c r="AC321" s="1"/>
  <c r="AO321"/>
  <c r="AP321" s="1"/>
  <c r="F324"/>
  <c r="O324"/>
  <c r="AO324"/>
  <c r="F326"/>
  <c r="O326"/>
  <c r="AB326" s="1"/>
  <c r="AO326"/>
  <c r="F328"/>
  <c r="U328"/>
  <c r="Y328"/>
  <c r="AO328"/>
  <c r="AP328" s="1"/>
  <c r="F329"/>
  <c r="O329"/>
  <c r="AO329"/>
  <c r="AM329" s="1"/>
  <c r="AN329" s="1"/>
  <c r="F331"/>
  <c r="U331"/>
  <c r="AB331" s="1"/>
  <c r="Y331"/>
  <c r="AO331"/>
  <c r="AM331" s="1"/>
  <c r="AN331" s="1"/>
  <c r="F332"/>
  <c r="O332"/>
  <c r="P332" s="1"/>
  <c r="AC332" s="1"/>
  <c r="AO332"/>
  <c r="F333"/>
  <c r="U333"/>
  <c r="V333" s="1"/>
  <c r="Y333"/>
  <c r="AO333"/>
  <c r="F334"/>
  <c r="O334"/>
  <c r="AO334"/>
  <c r="AP334" s="1"/>
  <c r="F335"/>
  <c r="U335"/>
  <c r="AB335" s="1"/>
  <c r="Y335"/>
  <c r="AO335"/>
  <c r="AP335" s="1"/>
  <c r="F336"/>
  <c r="O336"/>
  <c r="P336" s="1"/>
  <c r="Q336" s="1"/>
  <c r="AO336"/>
  <c r="F339"/>
  <c r="O339"/>
  <c r="AO339"/>
  <c r="AM339" s="1"/>
  <c r="AN339" s="1"/>
  <c r="F341"/>
  <c r="U341"/>
  <c r="AB341" s="1"/>
  <c r="Y341"/>
  <c r="AO341"/>
  <c r="AP341" s="1"/>
  <c r="F343"/>
  <c r="O343"/>
  <c r="AO343"/>
  <c r="AM343" s="1"/>
  <c r="AN343" s="1"/>
  <c r="F344"/>
  <c r="O344"/>
  <c r="P344" s="1"/>
  <c r="AO344"/>
  <c r="AP344" s="1"/>
  <c r="F345"/>
  <c r="O345"/>
  <c r="AO345"/>
  <c r="AP345" s="1"/>
  <c r="F347"/>
  <c r="O347"/>
  <c r="P347" s="1"/>
  <c r="AC347" s="1"/>
  <c r="AO347"/>
  <c r="AP347" s="1"/>
  <c r="F348"/>
  <c r="O348"/>
  <c r="P348" s="1"/>
  <c r="AC348" s="1"/>
  <c r="AO348"/>
  <c r="F349"/>
  <c r="O349"/>
  <c r="AO349"/>
  <c r="AM349" s="1"/>
  <c r="AN349" s="1"/>
  <c r="F350"/>
  <c r="O350"/>
  <c r="P350" s="1"/>
  <c r="Q350" s="1"/>
  <c r="AF350" s="1"/>
  <c r="AO350"/>
  <c r="AP350" s="1"/>
  <c r="F351"/>
  <c r="O351"/>
  <c r="P351" s="1"/>
  <c r="Q351" s="1"/>
  <c r="AF351" s="1"/>
  <c r="AO351"/>
  <c r="F352"/>
  <c r="U352"/>
  <c r="V352" s="1"/>
  <c r="AC352" s="1"/>
  <c r="Y352"/>
  <c r="AO352"/>
  <c r="AM352" s="1"/>
  <c r="AN352" s="1"/>
  <c r="F353"/>
  <c r="U353"/>
  <c r="V353" s="1"/>
  <c r="W353" s="1"/>
  <c r="Y353"/>
  <c r="AO353"/>
  <c r="AP353" s="1"/>
  <c r="F354"/>
  <c r="U354"/>
  <c r="V354" s="1"/>
  <c r="AC354" s="1"/>
  <c r="Y354"/>
  <c r="AO354"/>
  <c r="AP354" s="1"/>
  <c r="F355"/>
  <c r="O355"/>
  <c r="AB355" s="1"/>
  <c r="AO355"/>
  <c r="AP355" s="1"/>
  <c r="F356"/>
  <c r="O356"/>
  <c r="P356" s="1"/>
  <c r="AO356"/>
  <c r="F357"/>
  <c r="O357"/>
  <c r="P357" s="1"/>
  <c r="AC357" s="1"/>
  <c r="AO357"/>
  <c r="F358"/>
  <c r="O358"/>
  <c r="AB358" s="1"/>
  <c r="AO358"/>
  <c r="AM358" s="1"/>
  <c r="AN358" s="1"/>
  <c r="F359"/>
  <c r="O359"/>
  <c r="AB359" s="1"/>
  <c r="AO359"/>
  <c r="AP359" s="1"/>
  <c r="F360"/>
  <c r="O360"/>
  <c r="P360" s="1"/>
  <c r="Q360" s="1"/>
  <c r="AF360" s="1"/>
  <c r="AO360"/>
  <c r="AP360" s="1"/>
  <c r="F365"/>
  <c r="Q365"/>
  <c r="AJ365" s="1"/>
  <c r="AB365"/>
  <c r="AC365"/>
  <c r="AH365"/>
  <c r="AI365"/>
  <c r="AO365"/>
  <c r="AM365" s="1"/>
  <c r="AN365" s="1"/>
  <c r="F366"/>
  <c r="Q366"/>
  <c r="AJ366" s="1"/>
  <c r="AB366"/>
  <c r="AC366"/>
  <c r="AH366"/>
  <c r="AI366"/>
  <c r="AO366"/>
  <c r="AM366" s="1"/>
  <c r="AN366" s="1"/>
  <c r="F367"/>
  <c r="Q367"/>
  <c r="AD367" s="1"/>
  <c r="AB367"/>
  <c r="AC367"/>
  <c r="AH367"/>
  <c r="AI367"/>
  <c r="AO367"/>
  <c r="AM367" s="1"/>
  <c r="AN367" s="1"/>
  <c r="F368"/>
  <c r="Q368"/>
  <c r="AJ368" s="1"/>
  <c r="AB368"/>
  <c r="AC368"/>
  <c r="AH368"/>
  <c r="AI368"/>
  <c r="AO368"/>
  <c r="AM368" s="1"/>
  <c r="AN368" s="1"/>
  <c r="F369"/>
  <c r="Q369"/>
  <c r="AD369" s="1"/>
  <c r="AB369"/>
  <c r="AC369"/>
  <c r="AH369"/>
  <c r="AI369"/>
  <c r="AO369"/>
  <c r="AP369" s="1"/>
  <c r="F370"/>
  <c r="Q370"/>
  <c r="AJ370" s="1"/>
  <c r="AB370"/>
  <c r="AC370"/>
  <c r="AH370"/>
  <c r="AI370"/>
  <c r="AO370"/>
  <c r="AM370" s="1"/>
  <c r="AN370" s="1"/>
  <c r="F371"/>
  <c r="Q371"/>
  <c r="AJ371" s="1"/>
  <c r="AB371"/>
  <c r="AC371"/>
  <c r="AH371"/>
  <c r="AI371"/>
  <c r="AO371"/>
  <c r="AP371" s="1"/>
  <c r="F372"/>
  <c r="Q372"/>
  <c r="AJ372" s="1"/>
  <c r="AB372"/>
  <c r="AC372"/>
  <c r="AH372"/>
  <c r="AI372"/>
  <c r="AO372"/>
  <c r="AM372" s="1"/>
  <c r="AN372" s="1"/>
  <c r="F373"/>
  <c r="Q373"/>
  <c r="AD373" s="1"/>
  <c r="AB373"/>
  <c r="AC373"/>
  <c r="AH373"/>
  <c r="AI373"/>
  <c r="AO373"/>
  <c r="AP373" s="1"/>
  <c r="F374"/>
  <c r="Q374"/>
  <c r="AJ374" s="1"/>
  <c r="AB374"/>
  <c r="AC374"/>
  <c r="AH374"/>
  <c r="AI374"/>
  <c r="AO374"/>
  <c r="AP374" s="1"/>
  <c r="F375"/>
  <c r="Q375"/>
  <c r="AD375" s="1"/>
  <c r="AB375"/>
  <c r="AC375"/>
  <c r="AH375"/>
  <c r="AI375"/>
  <c r="AO375"/>
  <c r="AM375" s="1"/>
  <c r="AN375" s="1"/>
  <c r="F376"/>
  <c r="Q376"/>
  <c r="AJ376" s="1"/>
  <c r="AB376"/>
  <c r="AC376"/>
  <c r="AH376"/>
  <c r="AI376"/>
  <c r="AO376"/>
  <c r="AP376" s="1"/>
  <c r="F377"/>
  <c r="Q377"/>
  <c r="AD377" s="1"/>
  <c r="AB377"/>
  <c r="AC377"/>
  <c r="AH377"/>
  <c r="AI377"/>
  <c r="AO377"/>
  <c r="AM377" s="1"/>
  <c r="AN377" s="1"/>
  <c r="F378"/>
  <c r="Q378"/>
  <c r="AJ378" s="1"/>
  <c r="AB378"/>
  <c r="AC378"/>
  <c r="AH378"/>
  <c r="AI378"/>
  <c r="AO378"/>
  <c r="AP378" s="1"/>
  <c r="F379"/>
  <c r="Q379"/>
  <c r="AJ379" s="1"/>
  <c r="AB379"/>
  <c r="AC379"/>
  <c r="AH379"/>
  <c r="AI379"/>
  <c r="AO379"/>
  <c r="AP379" s="1"/>
  <c r="F380"/>
  <c r="Q380"/>
  <c r="AJ380" s="1"/>
  <c r="AB380"/>
  <c r="AC380"/>
  <c r="AH380"/>
  <c r="AI380"/>
  <c r="AO380"/>
  <c r="AP380" s="1"/>
  <c r="F381"/>
  <c r="Q381"/>
  <c r="AJ381" s="1"/>
  <c r="AB381"/>
  <c r="AC381"/>
  <c r="AH381"/>
  <c r="AI381"/>
  <c r="AO381"/>
  <c r="AP381" s="1"/>
  <c r="F382"/>
  <c r="Q382"/>
  <c r="AD382" s="1"/>
  <c r="AB382"/>
  <c r="AC382"/>
  <c r="AH382"/>
  <c r="AI382"/>
  <c r="AO382"/>
  <c r="AM382" s="1"/>
  <c r="AN382" s="1"/>
  <c r="F383"/>
  <c r="Q383"/>
  <c r="AJ383" s="1"/>
  <c r="AB383"/>
  <c r="AC383"/>
  <c r="AH383"/>
  <c r="AI383"/>
  <c r="AO383"/>
  <c r="AP383" s="1"/>
  <c r="F384"/>
  <c r="Q384"/>
  <c r="AD384" s="1"/>
  <c r="AB384"/>
  <c r="AC384"/>
  <c r="AH384"/>
  <c r="AI384"/>
  <c r="AO384"/>
  <c r="AP384" s="1"/>
  <c r="F385"/>
  <c r="Q385"/>
  <c r="AD385" s="1"/>
  <c r="AB385"/>
  <c r="AC385"/>
  <c r="AH385"/>
  <c r="AI385"/>
  <c r="AO385"/>
  <c r="AP385" s="1"/>
  <c r="F386"/>
  <c r="Q386"/>
  <c r="AJ386" s="1"/>
  <c r="AB386"/>
  <c r="AC386"/>
  <c r="AH386"/>
  <c r="AI386"/>
  <c r="AO386"/>
  <c r="AP386" s="1"/>
  <c r="AH48" i="5"/>
  <c r="AC51"/>
  <c r="M111" i="2"/>
  <c r="N111"/>
  <c r="M19"/>
  <c r="N19" s="1"/>
  <c r="M149"/>
  <c r="N149" s="1"/>
  <c r="L19"/>
  <c r="L26"/>
  <c r="M105"/>
  <c r="N105" s="1"/>
  <c r="M213"/>
  <c r="N213"/>
  <c r="M167"/>
  <c r="N167" s="1"/>
  <c r="L23"/>
  <c r="M28"/>
  <c r="N28" s="1"/>
  <c r="AB196" i="1"/>
  <c r="P319"/>
  <c r="Q319" s="1"/>
  <c r="AF319" s="1"/>
  <c r="AB319"/>
  <c r="AP184"/>
  <c r="P133"/>
  <c r="AC133" s="1"/>
  <c r="AM164"/>
  <c r="AN164" s="1"/>
  <c r="P174"/>
  <c r="V174" s="1"/>
  <c r="P169"/>
  <c r="V169" s="1"/>
  <c r="AC216"/>
  <c r="Q216"/>
  <c r="AF216" s="1"/>
  <c r="U47"/>
  <c r="M71" i="2"/>
  <c r="N71" s="1"/>
  <c r="L104"/>
  <c r="M118"/>
  <c r="N118" s="1"/>
  <c r="L161"/>
  <c r="L115"/>
  <c r="M41"/>
  <c r="N41" s="1"/>
  <c r="M56"/>
  <c r="N56" s="1"/>
  <c r="M164"/>
  <c r="N164" s="1"/>
  <c r="M134"/>
  <c r="N134" s="1"/>
  <c r="M62"/>
  <c r="N62" s="1"/>
  <c r="M37"/>
  <c r="N37" s="1"/>
  <c r="L20"/>
  <c r="L178"/>
  <c r="M123"/>
  <c r="N123" s="1"/>
  <c r="L123"/>
  <c r="M162"/>
  <c r="N162" s="1"/>
  <c r="M146"/>
  <c r="N146" s="1"/>
  <c r="L137"/>
  <c r="M137"/>
  <c r="N137" s="1"/>
  <c r="L207"/>
  <c r="M130"/>
  <c r="N130" s="1"/>
  <c r="L100"/>
  <c r="L99"/>
  <c r="L30"/>
  <c r="V76" i="1" l="1"/>
  <c r="AC76" s="1"/>
  <c r="U76"/>
  <c r="P327"/>
  <c r="V327" s="1"/>
  <c r="W327" s="1"/>
  <c r="AM28"/>
  <c r="AN28" s="1"/>
  <c r="P44"/>
  <c r="Q44" s="1"/>
  <c r="AM55"/>
  <c r="AN55" s="1"/>
  <c r="AM63"/>
  <c r="AN63" s="1"/>
  <c r="AM176"/>
  <c r="AN176" s="1"/>
  <c r="P201"/>
  <c r="AC201" s="1"/>
  <c r="P188"/>
  <c r="Q188" s="1"/>
  <c r="P45"/>
  <c r="AC45" s="1"/>
  <c r="AP134"/>
  <c r="U295"/>
  <c r="AB295" s="1"/>
  <c r="AC174"/>
  <c r="W174"/>
  <c r="AD174" s="1"/>
  <c r="AC169"/>
  <c r="W169"/>
  <c r="AD169" s="1"/>
  <c r="AP21" i="5"/>
  <c r="AP183" i="1"/>
  <c r="AC211"/>
  <c r="AM273"/>
  <c r="AN273" s="1"/>
  <c r="AB60"/>
  <c r="P22"/>
  <c r="Q22" s="1"/>
  <c r="AD22" s="1"/>
  <c r="AM41"/>
  <c r="AN41" s="1"/>
  <c r="P88"/>
  <c r="AC88" s="1"/>
  <c r="AD167"/>
  <c r="AF167"/>
  <c r="AD185"/>
  <c r="AF185"/>
  <c r="AI185" s="1"/>
  <c r="AF69"/>
  <c r="AH69" s="1"/>
  <c r="AD316"/>
  <c r="AF316"/>
  <c r="AH316" s="1"/>
  <c r="AD353"/>
  <c r="AF353"/>
  <c r="AD274"/>
  <c r="AF274"/>
  <c r="AI274" s="1"/>
  <c r="AD165"/>
  <c r="AF165"/>
  <c r="AD150"/>
  <c r="AF150"/>
  <c r="AJ150" s="1"/>
  <c r="AF85"/>
  <c r="AJ85" s="1"/>
  <c r="AD256"/>
  <c r="AF256"/>
  <c r="AI256" s="1"/>
  <c r="AM213"/>
  <c r="AN213" s="1"/>
  <c r="U322"/>
  <c r="AB322" s="1"/>
  <c r="AB197"/>
  <c r="AP65"/>
  <c r="P255"/>
  <c r="Q255" s="1"/>
  <c r="AP323"/>
  <c r="AP29"/>
  <c r="AB51"/>
  <c r="AP61"/>
  <c r="P74"/>
  <c r="AC74" s="1"/>
  <c r="AP279"/>
  <c r="AP101"/>
  <c r="AP71"/>
  <c r="P24"/>
  <c r="Q24" s="1"/>
  <c r="AF24" s="1"/>
  <c r="AD302"/>
  <c r="AF302"/>
  <c r="AF284"/>
  <c r="AJ284" s="1"/>
  <c r="AF166"/>
  <c r="AJ166" s="1"/>
  <c r="AD96"/>
  <c r="AF96"/>
  <c r="AI96" s="1"/>
  <c r="AF62"/>
  <c r="AJ62" s="1"/>
  <c r="AM373"/>
  <c r="AN373" s="1"/>
  <c r="AM30" i="5"/>
  <c r="AN30" s="1"/>
  <c r="AM35"/>
  <c r="AN35" s="1"/>
  <c r="AM17"/>
  <c r="AN17" s="1"/>
  <c r="AM32"/>
  <c r="AN32" s="1"/>
  <c r="AP47"/>
  <c r="AP42"/>
  <c r="L188" i="2"/>
  <c r="M221"/>
  <c r="N221" s="1"/>
  <c r="M85"/>
  <c r="N85" s="1"/>
  <c r="M215"/>
  <c r="N215" s="1"/>
  <c r="L200"/>
  <c r="L94"/>
  <c r="M193"/>
  <c r="N193" s="1"/>
  <c r="L132"/>
  <c r="M181"/>
  <c r="N181" s="1"/>
  <c r="L72"/>
  <c r="M107"/>
  <c r="N107" s="1"/>
  <c r="L216"/>
  <c r="M84"/>
  <c r="N84" s="1"/>
  <c r="M129"/>
  <c r="N129" s="1"/>
  <c r="AN80" i="5"/>
  <c r="AM43"/>
  <c r="AN43" s="1"/>
  <c r="AO82"/>
  <c r="AP82" s="1"/>
  <c r="AN75"/>
  <c r="AP51"/>
  <c r="AM22"/>
  <c r="AN22" s="1"/>
  <c r="AM25"/>
  <c r="AN25" s="1"/>
  <c r="L166" i="2"/>
  <c r="M52"/>
  <c r="N52" s="1"/>
  <c r="M125"/>
  <c r="N125" s="1"/>
  <c r="M78"/>
  <c r="N78" s="1"/>
  <c r="M117"/>
  <c r="N117" s="1"/>
  <c r="L194"/>
  <c r="M154"/>
  <c r="N154" s="1"/>
  <c r="L182"/>
  <c r="M82"/>
  <c r="N82" s="1"/>
  <c r="M232"/>
  <c r="N232" s="1"/>
  <c r="M214"/>
  <c r="N214" s="1"/>
  <c r="M83"/>
  <c r="N83" s="1"/>
  <c r="M227"/>
  <c r="N227" s="1"/>
  <c r="M89"/>
  <c r="N89" s="1"/>
  <c r="M171"/>
  <c r="N171" s="1"/>
  <c r="M63"/>
  <c r="N63" s="1"/>
  <c r="M75"/>
  <c r="N75" s="1"/>
  <c r="L136"/>
  <c r="L133"/>
  <c r="L128"/>
  <c r="L122"/>
  <c r="L120"/>
  <c r="M114"/>
  <c r="N114" s="1"/>
  <c r="L88"/>
  <c r="L18"/>
  <c r="M39"/>
  <c r="N39" s="1"/>
  <c r="L192"/>
  <c r="M210"/>
  <c r="N210" s="1"/>
  <c r="M205"/>
  <c r="N205" s="1"/>
  <c r="L45"/>
  <c r="M53"/>
  <c r="N53" s="1"/>
  <c r="M203"/>
  <c r="N203" s="1"/>
  <c r="L101"/>
  <c r="M150"/>
  <c r="N150" s="1"/>
  <c r="M21"/>
  <c r="N21" s="1"/>
  <c r="M209"/>
  <c r="N209" s="1"/>
  <c r="M144"/>
  <c r="N144" s="1"/>
  <c r="M22"/>
  <c r="N22" s="1"/>
  <c r="L147"/>
  <c r="L87"/>
  <c r="L234"/>
  <c r="M112"/>
  <c r="N112" s="1"/>
  <c r="L180"/>
  <c r="L198"/>
  <c r="M228"/>
  <c r="N228" s="1"/>
  <c r="M65"/>
  <c r="N65" s="1"/>
  <c r="L175"/>
  <c r="M44"/>
  <c r="N44" s="1"/>
  <c r="M202"/>
  <c r="N202" s="1"/>
  <c r="M195"/>
  <c r="N195" s="1"/>
  <c r="M223"/>
  <c r="N223" s="1"/>
  <c r="M32"/>
  <c r="N32" s="1"/>
  <c r="L40"/>
  <c r="M49"/>
  <c r="N49" s="1"/>
  <c r="L226"/>
  <c r="M165"/>
  <c r="N165" s="1"/>
  <c r="L163"/>
  <c r="L160"/>
  <c r="L74"/>
  <c r="L90"/>
  <c r="M33"/>
  <c r="N33" s="1"/>
  <c r="L191"/>
  <c r="M212"/>
  <c r="N212" s="1"/>
  <c r="M31"/>
  <c r="N31" s="1"/>
  <c r="M156"/>
  <c r="N156" s="1"/>
  <c r="L231"/>
  <c r="L60"/>
  <c r="M142"/>
  <c r="N142" s="1"/>
  <c r="L139"/>
  <c r="L103"/>
  <c r="M158"/>
  <c r="N158" s="1"/>
  <c r="L24"/>
  <c r="M61"/>
  <c r="N61" s="1"/>
  <c r="M151"/>
  <c r="N151" s="1"/>
  <c r="M220"/>
  <c r="N220" s="1"/>
  <c r="L93"/>
  <c r="L92"/>
  <c r="M97"/>
  <c r="N97" s="1"/>
  <c r="M68"/>
  <c r="N68" s="1"/>
  <c r="L184"/>
  <c r="M174"/>
  <c r="N174" s="1"/>
  <c r="M35"/>
  <c r="N35" s="1"/>
  <c r="L80"/>
  <c r="L224"/>
  <c r="M219"/>
  <c r="N219" s="1"/>
  <c r="L79"/>
  <c r="L106"/>
  <c r="M38"/>
  <c r="N38" s="1"/>
  <c r="M177"/>
  <c r="N177" s="1"/>
  <c r="M64"/>
  <c r="N64" s="1"/>
  <c r="M34"/>
  <c r="N34" s="1"/>
  <c r="M77"/>
  <c r="N77" s="1"/>
  <c r="M140"/>
  <c r="N140" s="1"/>
  <c r="M58"/>
  <c r="N58" s="1"/>
  <c r="L169"/>
  <c r="L208"/>
  <c r="L96"/>
  <c r="L25"/>
  <c r="L43"/>
  <c r="AD376" i="1"/>
  <c r="P33"/>
  <c r="V33" s="1"/>
  <c r="AC33" s="1"/>
  <c r="U206"/>
  <c r="AB206" s="1"/>
  <c r="AB167"/>
  <c r="AM338"/>
  <c r="AN338" s="1"/>
  <c r="AP377"/>
  <c r="AD368"/>
  <c r="P204"/>
  <c r="Q204" s="1"/>
  <c r="AD204" s="1"/>
  <c r="AB246"/>
  <c r="AB316"/>
  <c r="U147"/>
  <c r="AB147" s="1"/>
  <c r="M201" i="2"/>
  <c r="N201" s="1"/>
  <c r="M196"/>
  <c r="N196" s="1"/>
  <c r="M70"/>
  <c r="N70" s="1"/>
  <c r="M48"/>
  <c r="N48" s="1"/>
  <c r="M138"/>
  <c r="N138" s="1"/>
  <c r="M186"/>
  <c r="N186" s="1"/>
  <c r="M135"/>
  <c r="N135" s="1"/>
  <c r="L172"/>
  <c r="M102"/>
  <c r="N102" s="1"/>
  <c r="L109"/>
  <c r="L225"/>
  <c r="M110"/>
  <c r="N110" s="1"/>
  <c r="M206"/>
  <c r="N206" s="1"/>
  <c r="M108"/>
  <c r="N108" s="1"/>
  <c r="M36"/>
  <c r="N36" s="1"/>
  <c r="M199"/>
  <c r="N199" s="1"/>
  <c r="M173"/>
  <c r="N173" s="1"/>
  <c r="M86"/>
  <c r="N86" s="1"/>
  <c r="M148"/>
  <c r="N148" s="1"/>
  <c r="M66"/>
  <c r="N66" s="1"/>
  <c r="M145"/>
  <c r="N145" s="1"/>
  <c r="M51"/>
  <c r="N51" s="1"/>
  <c r="L143"/>
  <c r="L189"/>
  <c r="M98"/>
  <c r="N98" s="1"/>
  <c r="M81"/>
  <c r="N81" s="1"/>
  <c r="L29"/>
  <c r="AM48" i="5"/>
  <c r="AN48" s="1"/>
  <c r="AM33"/>
  <c r="AN33" s="1"/>
  <c r="AP34"/>
  <c r="AM26"/>
  <c r="AN26" s="1"/>
  <c r="AO81"/>
  <c r="AP81" s="1"/>
  <c r="AP43" i="1"/>
  <c r="AM330"/>
  <c r="AN330" s="1"/>
  <c r="AM68"/>
  <c r="AN68" s="1"/>
  <c r="AM252"/>
  <c r="AN252" s="1"/>
  <c r="AP202"/>
  <c r="AM78"/>
  <c r="AN78" s="1"/>
  <c r="AM35"/>
  <c r="AN35" s="1"/>
  <c r="AP237"/>
  <c r="AM27"/>
  <c r="AN27" s="1"/>
  <c r="AP45"/>
  <c r="L211" i="2"/>
  <c r="M211"/>
  <c r="N211" s="1"/>
  <c r="L197"/>
  <c r="M197"/>
  <c r="N197" s="1"/>
  <c r="M170"/>
  <c r="N170" s="1"/>
  <c r="L170"/>
  <c r="L42"/>
  <c r="M42"/>
  <c r="N42" s="1"/>
  <c r="L131"/>
  <c r="M131"/>
  <c r="N131" s="1"/>
  <c r="M229"/>
  <c r="N229" s="1"/>
  <c r="M113"/>
  <c r="N113" s="1"/>
  <c r="M233"/>
  <c r="N233" s="1"/>
  <c r="L176"/>
  <c r="M95"/>
  <c r="N95" s="1"/>
  <c r="L222"/>
  <c r="M222"/>
  <c r="N222" s="1"/>
  <c r="L59"/>
  <c r="M59"/>
  <c r="N59" s="1"/>
  <c r="L54"/>
  <c r="M54"/>
  <c r="N54" s="1"/>
  <c r="L141"/>
  <c r="M141"/>
  <c r="N141" s="1"/>
  <c r="L91"/>
  <c r="M157"/>
  <c r="N157" s="1"/>
  <c r="M116"/>
  <c r="N116" s="1"/>
  <c r="M46"/>
  <c r="N46" s="1"/>
  <c r="M155"/>
  <c r="N155" s="1"/>
  <c r="M218"/>
  <c r="N218" s="1"/>
  <c r="L50"/>
  <c r="M50"/>
  <c r="N50" s="1"/>
  <c r="L127"/>
  <c r="M127"/>
  <c r="N127" s="1"/>
  <c r="M217"/>
  <c r="N217" s="1"/>
  <c r="M153"/>
  <c r="N153" s="1"/>
  <c r="M76"/>
  <c r="N76" s="1"/>
  <c r="M67"/>
  <c r="N67" s="1"/>
  <c r="M187"/>
  <c r="N187" s="1"/>
  <c r="M47"/>
  <c r="N47" s="1"/>
  <c r="M124"/>
  <c r="N124" s="1"/>
  <c r="L204"/>
  <c r="M185"/>
  <c r="N185" s="1"/>
  <c r="M57"/>
  <c r="N57" s="1"/>
  <c r="L230"/>
  <c r="M230"/>
  <c r="N230" s="1"/>
  <c r="L190"/>
  <c r="M190"/>
  <c r="N190" s="1"/>
  <c r="L183"/>
  <c r="L152"/>
  <c r="M152"/>
  <c r="N152" s="1"/>
  <c r="M69"/>
  <c r="N69" s="1"/>
  <c r="M55"/>
  <c r="N55" s="1"/>
  <c r="L126"/>
  <c r="M126"/>
  <c r="N126" s="1"/>
  <c r="M119"/>
  <c r="N119" s="1"/>
  <c r="M73"/>
  <c r="N73" s="1"/>
  <c r="L73"/>
  <c r="M27"/>
  <c r="N27" s="1"/>
  <c r="L27"/>
  <c r="AP216" i="1"/>
  <c r="P101"/>
  <c r="Q101" s="1"/>
  <c r="U325"/>
  <c r="AB325" s="1"/>
  <c r="AD62"/>
  <c r="AP325"/>
  <c r="P56"/>
  <c r="Q56" s="1"/>
  <c r="AF56" s="1"/>
  <c r="AB48"/>
  <c r="P27"/>
  <c r="Q27" s="1"/>
  <c r="Q147"/>
  <c r="AM52"/>
  <c r="AN52" s="1"/>
  <c r="AP83"/>
  <c r="AM147"/>
  <c r="AN147" s="1"/>
  <c r="P231"/>
  <c r="AC231" s="1"/>
  <c r="W147"/>
  <c r="AD147" s="1"/>
  <c r="AP368"/>
  <c r="AD370"/>
  <c r="AM384"/>
  <c r="AN384" s="1"/>
  <c r="AJ373"/>
  <c r="AD381"/>
  <c r="AJ369"/>
  <c r="AD365"/>
  <c r="P219"/>
  <c r="Q219" s="1"/>
  <c r="AB209"/>
  <c r="AM37" i="5"/>
  <c r="AN37" s="1"/>
  <c r="AM24"/>
  <c r="AN24" s="1"/>
  <c r="AM36"/>
  <c r="AN36" s="1"/>
  <c r="AP49"/>
  <c r="AM31"/>
  <c r="AN31" s="1"/>
  <c r="AP38"/>
  <c r="AM27"/>
  <c r="AN27" s="1"/>
  <c r="AI31"/>
  <c r="AB18"/>
  <c r="V22"/>
  <c r="AI22" s="1"/>
  <c r="AB19"/>
  <c r="V42"/>
  <c r="W42" s="1"/>
  <c r="AD42" s="1"/>
  <c r="AI47"/>
  <c r="AM52"/>
  <c r="AN52" s="1"/>
  <c r="AM20"/>
  <c r="AN20" s="1"/>
  <c r="V21"/>
  <c r="AC21" s="1"/>
  <c r="AC47"/>
  <c r="AD47"/>
  <c r="AJ47"/>
  <c r="AC27"/>
  <c r="AI27"/>
  <c r="Q27"/>
  <c r="AC22"/>
  <c r="V24"/>
  <c r="AI24" s="1"/>
  <c r="P52"/>
  <c r="AB31"/>
  <c r="P30"/>
  <c r="AB24"/>
  <c r="AB30"/>
  <c r="W22"/>
  <c r="U22"/>
  <c r="P28"/>
  <c r="AH52"/>
  <c r="AH26"/>
  <c r="AM29"/>
  <c r="AN29" s="1"/>
  <c r="P36"/>
  <c r="V36" s="1"/>
  <c r="AC42"/>
  <c r="V48"/>
  <c r="P37"/>
  <c r="AI37" s="1"/>
  <c r="W24"/>
  <c r="AD24" s="1"/>
  <c r="AJ42"/>
  <c r="W21"/>
  <c r="AD21" s="1"/>
  <c r="AI42"/>
  <c r="AI21"/>
  <c r="P23"/>
  <c r="V220" i="1"/>
  <c r="W220" s="1"/>
  <c r="AF220" s="1"/>
  <c r="Q19" i="5"/>
  <c r="AC19"/>
  <c r="AI19"/>
  <c r="Q26"/>
  <c r="AM28"/>
  <c r="AN28" s="1"/>
  <c r="AM50"/>
  <c r="AN50" s="1"/>
  <c r="AB20"/>
  <c r="AH20"/>
  <c r="AD31"/>
  <c r="AJ31"/>
  <c r="AI34"/>
  <c r="AC34"/>
  <c r="W34"/>
  <c r="AH38"/>
  <c r="AB38"/>
  <c r="AC24"/>
  <c r="Q35"/>
  <c r="AC31"/>
  <c r="AM44"/>
  <c r="AN44" s="1"/>
  <c r="P33"/>
  <c r="P38"/>
  <c r="AM18"/>
  <c r="AN18" s="1"/>
  <c r="AB34"/>
  <c r="AC35"/>
  <c r="Q34"/>
  <c r="P20"/>
  <c r="AM41"/>
  <c r="AN41" s="1"/>
  <c r="AN73"/>
  <c r="AH33"/>
  <c r="P41"/>
  <c r="AN77"/>
  <c r="U50"/>
  <c r="AC37"/>
  <c r="Q36"/>
  <c r="Q37"/>
  <c r="AM23"/>
  <c r="AN23" s="1"/>
  <c r="AB41"/>
  <c r="AH36"/>
  <c r="W36"/>
  <c r="AC36"/>
  <c r="AI36"/>
  <c r="Q43"/>
  <c r="AI43"/>
  <c r="Q51"/>
  <c r="AI51"/>
  <c r="AB21"/>
  <c r="AH21"/>
  <c r="AB23"/>
  <c r="AH23"/>
  <c r="AB27"/>
  <c r="AH27"/>
  <c r="P44"/>
  <c r="U44"/>
  <c r="AO76"/>
  <c r="AP76" s="1"/>
  <c r="AN76"/>
  <c r="AH40"/>
  <c r="AB40"/>
  <c r="P18"/>
  <c r="AB32"/>
  <c r="P32"/>
  <c r="AH32"/>
  <c r="P49"/>
  <c r="AB49"/>
  <c r="AO78"/>
  <c r="AP78" s="1"/>
  <c r="AN78"/>
  <c r="Q50"/>
  <c r="V50"/>
  <c r="AM39"/>
  <c r="AN39" s="1"/>
  <c r="AP39"/>
  <c r="AB17"/>
  <c r="AH17"/>
  <c r="AB29"/>
  <c r="AH29"/>
  <c r="P29"/>
  <c r="AB42"/>
  <c r="AH42"/>
  <c r="AP19"/>
  <c r="AM19"/>
  <c r="AN19" s="1"/>
  <c r="AB39"/>
  <c r="P39"/>
  <c r="AB25"/>
  <c r="AH25"/>
  <c r="AC26"/>
  <c r="W26"/>
  <c r="AI26"/>
  <c r="P17"/>
  <c r="AB28"/>
  <c r="AH37"/>
  <c r="AN79"/>
  <c r="AP40"/>
  <c r="P25"/>
  <c r="P40"/>
  <c r="AM374" i="1"/>
  <c r="AN374" s="1"/>
  <c r="AD372"/>
  <c r="AD378"/>
  <c r="AJ367"/>
  <c r="AP382"/>
  <c r="AD371"/>
  <c r="AP375"/>
  <c r="AM238"/>
  <c r="AN238" s="1"/>
  <c r="AM116"/>
  <c r="AN116" s="1"/>
  <c r="AM233"/>
  <c r="AN233" s="1"/>
  <c r="AP293"/>
  <c r="AM118"/>
  <c r="AN118" s="1"/>
  <c r="AP90"/>
  <c r="P313"/>
  <c r="Q313" s="1"/>
  <c r="AM92"/>
  <c r="AN92" s="1"/>
  <c r="P268"/>
  <c r="Q268" s="1"/>
  <c r="AF268" s="1"/>
  <c r="P198"/>
  <c r="AC198" s="1"/>
  <c r="AM132"/>
  <c r="AN132" s="1"/>
  <c r="P282"/>
  <c r="AC282" s="1"/>
  <c r="AC62"/>
  <c r="AM73"/>
  <c r="AN73" s="1"/>
  <c r="U29"/>
  <c r="AH29" s="1"/>
  <c r="AM256"/>
  <c r="AN256" s="1"/>
  <c r="AM192"/>
  <c r="AN192" s="1"/>
  <c r="AC353"/>
  <c r="U96"/>
  <c r="AB96" s="1"/>
  <c r="P108"/>
  <c r="Q108" s="1"/>
  <c r="P251"/>
  <c r="AC251" s="1"/>
  <c r="AB185"/>
  <c r="AM376"/>
  <c r="AN376" s="1"/>
  <c r="AP366"/>
  <c r="AM371"/>
  <c r="AN371" s="1"/>
  <c r="AM385"/>
  <c r="AN385" s="1"/>
  <c r="AP257"/>
  <c r="P223"/>
  <c r="AC223" s="1"/>
  <c r="Q124"/>
  <c r="AB84"/>
  <c r="P90"/>
  <c r="Q90" s="1"/>
  <c r="AP107"/>
  <c r="Q126"/>
  <c r="AM334"/>
  <c r="AN334" s="1"/>
  <c r="AM67"/>
  <c r="AN67" s="1"/>
  <c r="AB261"/>
  <c r="AM72"/>
  <c r="AN72" s="1"/>
  <c r="P307"/>
  <c r="Q307" s="1"/>
  <c r="AF307" s="1"/>
  <c r="AM117"/>
  <c r="AN117" s="1"/>
  <c r="U145"/>
  <c r="AB145" s="1"/>
  <c r="P122"/>
  <c r="Q122" s="1"/>
  <c r="AF122" s="1"/>
  <c r="AB154"/>
  <c r="U124"/>
  <c r="AB124" s="1"/>
  <c r="AH175"/>
  <c r="AM228"/>
  <c r="AN228" s="1"/>
  <c r="AB260"/>
  <c r="V98"/>
  <c r="W98" s="1"/>
  <c r="U38"/>
  <c r="AB38" s="1"/>
  <c r="AP89"/>
  <c r="U205"/>
  <c r="AB205" s="1"/>
  <c r="P19"/>
  <c r="AC19" s="1"/>
  <c r="AC209"/>
  <c r="AM33"/>
  <c r="AN33" s="1"/>
  <c r="AB103"/>
  <c r="P193"/>
  <c r="V193" s="1"/>
  <c r="AP95"/>
  <c r="AM306"/>
  <c r="AN306" s="1"/>
  <c r="Q128"/>
  <c r="P53"/>
  <c r="Q53" s="1"/>
  <c r="AD53" s="1"/>
  <c r="AM34"/>
  <c r="AN34" s="1"/>
  <c r="P68"/>
  <c r="V68" s="1"/>
  <c r="AC68" s="1"/>
  <c r="AM211"/>
  <c r="AN211" s="1"/>
  <c r="P244"/>
  <c r="Q244" s="1"/>
  <c r="AF244" s="1"/>
  <c r="U256"/>
  <c r="AB256" s="1"/>
  <c r="P46"/>
  <c r="AC46" s="1"/>
  <c r="AB87"/>
  <c r="AM66"/>
  <c r="AN66" s="1"/>
  <c r="P55"/>
  <c r="AC55" s="1"/>
  <c r="AP88"/>
  <c r="AM49"/>
  <c r="AN49" s="1"/>
  <c r="P148"/>
  <c r="AC148" s="1"/>
  <c r="AM350"/>
  <c r="AN350" s="1"/>
  <c r="AP135"/>
  <c r="AP109"/>
  <c r="AB276"/>
  <c r="P132"/>
  <c r="Q132" s="1"/>
  <c r="AM93"/>
  <c r="AN93" s="1"/>
  <c r="V225"/>
  <c r="W225" s="1"/>
  <c r="AF225" s="1"/>
  <c r="AM220"/>
  <c r="AN220" s="1"/>
  <c r="AB116"/>
  <c r="AM105"/>
  <c r="AN105" s="1"/>
  <c r="AM206"/>
  <c r="AN206" s="1"/>
  <c r="AP113"/>
  <c r="AP91"/>
  <c r="AB287"/>
  <c r="W126"/>
  <c r="P213"/>
  <c r="AC213" s="1"/>
  <c r="AM261"/>
  <c r="AN261" s="1"/>
  <c r="Q211"/>
  <c r="P82"/>
  <c r="Q82" s="1"/>
  <c r="AM244"/>
  <c r="AN244" s="1"/>
  <c r="AB200"/>
  <c r="U126"/>
  <c r="AB126" s="1"/>
  <c r="P238"/>
  <c r="AC238" s="1"/>
  <c r="AM250"/>
  <c r="AN250" s="1"/>
  <c r="AP85"/>
  <c r="P120"/>
  <c r="Q120" s="1"/>
  <c r="AF120" s="1"/>
  <c r="AP214"/>
  <c r="V142"/>
  <c r="AC142" s="1"/>
  <c r="AB128"/>
  <c r="AM150"/>
  <c r="AN150" s="1"/>
  <c r="P112"/>
  <c r="AC112" s="1"/>
  <c r="AM156"/>
  <c r="AN156" s="1"/>
  <c r="AB344"/>
  <c r="AP277"/>
  <c r="U225"/>
  <c r="AB225" s="1"/>
  <c r="AM194"/>
  <c r="AN194" s="1"/>
  <c r="P80"/>
  <c r="Q80" s="1"/>
  <c r="AM99"/>
  <c r="AN99" s="1"/>
  <c r="U211"/>
  <c r="AB211" s="1"/>
  <c r="AM97"/>
  <c r="AN97" s="1"/>
  <c r="U142"/>
  <c r="AB142" s="1"/>
  <c r="AB333"/>
  <c r="AP129"/>
  <c r="AP181"/>
  <c r="AP46"/>
  <c r="P227"/>
  <c r="AC227" s="1"/>
  <c r="AD374"/>
  <c r="AM379"/>
  <c r="AN379" s="1"/>
  <c r="AJ375"/>
  <c r="AJ384"/>
  <c r="AM378"/>
  <c r="AN378" s="1"/>
  <c r="AM386"/>
  <c r="AN386" s="1"/>
  <c r="V290"/>
  <c r="AC290" s="1"/>
  <c r="AP159"/>
  <c r="V275"/>
  <c r="AC275" s="1"/>
  <c r="AM328"/>
  <c r="AN328" s="1"/>
  <c r="AM310"/>
  <c r="AN310" s="1"/>
  <c r="AI59"/>
  <c r="AH78"/>
  <c r="AC360"/>
  <c r="AB77"/>
  <c r="AB284"/>
  <c r="AB302"/>
  <c r="V283"/>
  <c r="AC283" s="1"/>
  <c r="AM308"/>
  <c r="AN308" s="1"/>
  <c r="P269"/>
  <c r="Q269" s="1"/>
  <c r="AP294"/>
  <c r="AP266"/>
  <c r="AP165"/>
  <c r="AM317"/>
  <c r="AN317" s="1"/>
  <c r="AM303"/>
  <c r="AN303" s="1"/>
  <c r="AH27"/>
  <c r="AM271"/>
  <c r="AN271" s="1"/>
  <c r="AB360"/>
  <c r="AM270"/>
  <c r="AN270" s="1"/>
  <c r="AB263"/>
  <c r="AM345"/>
  <c r="AN345" s="1"/>
  <c r="AM285"/>
  <c r="AN285" s="1"/>
  <c r="P140"/>
  <c r="AC140" s="1"/>
  <c r="AB166"/>
  <c r="P177"/>
  <c r="Q177" s="1"/>
  <c r="AM210"/>
  <c r="AN210" s="1"/>
  <c r="P92"/>
  <c r="Q92" s="1"/>
  <c r="P175"/>
  <c r="AC175" s="1"/>
  <c r="AC48"/>
  <c r="AB32"/>
  <c r="W160"/>
  <c r="AP204"/>
  <c r="AP203"/>
  <c r="AP190"/>
  <c r="AP195"/>
  <c r="AM186"/>
  <c r="AN186" s="1"/>
  <c r="AC302"/>
  <c r="AD380"/>
  <c r="AD383"/>
  <c r="AP372"/>
  <c r="AD386"/>
  <c r="AD379"/>
  <c r="AP365"/>
  <c r="AJ382"/>
  <c r="AM380"/>
  <c r="AN380" s="1"/>
  <c r="AM369"/>
  <c r="AN369" s="1"/>
  <c r="AM381"/>
  <c r="AN381" s="1"/>
  <c r="AJ377"/>
  <c r="AP367"/>
  <c r="AD366"/>
  <c r="AP370"/>
  <c r="Q300"/>
  <c r="AB300"/>
  <c r="AH213"/>
  <c r="AB40"/>
  <c r="AM314"/>
  <c r="AN314" s="1"/>
  <c r="AB110"/>
  <c r="P34"/>
  <c r="AI34" s="1"/>
  <c r="AM242"/>
  <c r="AN242" s="1"/>
  <c r="Q287"/>
  <c r="P180"/>
  <c r="AC180" s="1"/>
  <c r="P26"/>
  <c r="Q26" s="1"/>
  <c r="AB42"/>
  <c r="Q133"/>
  <c r="AF133" s="1"/>
  <c r="P207"/>
  <c r="AC207" s="1"/>
  <c r="P106"/>
  <c r="Q106" s="1"/>
  <c r="AM123"/>
  <c r="AN123" s="1"/>
  <c r="AB175"/>
  <c r="P253"/>
  <c r="Q253" s="1"/>
  <c r="AB195"/>
  <c r="AM217"/>
  <c r="AN217" s="1"/>
  <c r="AP300"/>
  <c r="AM84"/>
  <c r="AN84" s="1"/>
  <c r="P94"/>
  <c r="V94" s="1"/>
  <c r="P100"/>
  <c r="Q100" s="1"/>
  <c r="AM167"/>
  <c r="AN167" s="1"/>
  <c r="AM50"/>
  <c r="AN50" s="1"/>
  <c r="AM222"/>
  <c r="AN222" s="1"/>
  <c r="AP19"/>
  <c r="AC166"/>
  <c r="P151"/>
  <c r="AC151" s="1"/>
  <c r="AM246"/>
  <c r="AN246" s="1"/>
  <c r="P190"/>
  <c r="Q190" s="1"/>
  <c r="U337"/>
  <c r="AB337" s="1"/>
  <c r="AB86"/>
  <c r="AP111"/>
  <c r="AM141"/>
  <c r="AN141" s="1"/>
  <c r="P39"/>
  <c r="V39" s="1"/>
  <c r="AC39" s="1"/>
  <c r="U31"/>
  <c r="AH31" s="1"/>
  <c r="AM69"/>
  <c r="AN69" s="1"/>
  <c r="AP44"/>
  <c r="P236"/>
  <c r="AC236" s="1"/>
  <c r="P163"/>
  <c r="P226"/>
  <c r="AC226" s="1"/>
  <c r="AM98"/>
  <c r="AN98" s="1"/>
  <c r="AP87"/>
  <c r="V298"/>
  <c r="AC298" s="1"/>
  <c r="P118"/>
  <c r="V118" s="1"/>
  <c r="AP76"/>
  <c r="AP59"/>
  <c r="AP290"/>
  <c r="AP198"/>
  <c r="AP79"/>
  <c r="P28"/>
  <c r="Q28" s="1"/>
  <c r="P245"/>
  <c r="Q245" s="1"/>
  <c r="AP119"/>
  <c r="AM254"/>
  <c r="AN254" s="1"/>
  <c r="Q157"/>
  <c r="AB271"/>
  <c r="AB203"/>
  <c r="AP22"/>
  <c r="AP316"/>
  <c r="P230"/>
  <c r="AC230" s="1"/>
  <c r="AP51"/>
  <c r="AB66"/>
  <c r="AP102"/>
  <c r="AB249"/>
  <c r="Q160"/>
  <c r="U160"/>
  <c r="AB160" s="1"/>
  <c r="AD166"/>
  <c r="AB21"/>
  <c r="AB216"/>
  <c r="AP197"/>
  <c r="AP298"/>
  <c r="AP187"/>
  <c r="AP54"/>
  <c r="U298"/>
  <c r="AB298" s="1"/>
  <c r="AC205"/>
  <c r="Q270"/>
  <c r="AM100"/>
  <c r="AN100" s="1"/>
  <c r="AP140"/>
  <c r="P311"/>
  <c r="P202"/>
  <c r="Q202" s="1"/>
  <c r="AC300"/>
  <c r="AD84"/>
  <c r="AD216"/>
  <c r="P355"/>
  <c r="AC355" s="1"/>
  <c r="AM354"/>
  <c r="AN354" s="1"/>
  <c r="AC350"/>
  <c r="AD308"/>
  <c r="AM383"/>
  <c r="AN383" s="1"/>
  <c r="AH159"/>
  <c r="AH223"/>
  <c r="AJ385"/>
  <c r="AH167"/>
  <c r="AH137"/>
  <c r="AH93"/>
  <c r="W157"/>
  <c r="AF157" s="1"/>
  <c r="AC157"/>
  <c r="Q110"/>
  <c r="AC110"/>
  <c r="Q86"/>
  <c r="AC86"/>
  <c r="AJ216"/>
  <c r="AI216"/>
  <c r="AC316"/>
  <c r="AP268"/>
  <c r="P114"/>
  <c r="Q114" s="1"/>
  <c r="AP127"/>
  <c r="AM115"/>
  <c r="AN115" s="1"/>
  <c r="AP131"/>
  <c r="AM313"/>
  <c r="AN313" s="1"/>
  <c r="AC351"/>
  <c r="AM307"/>
  <c r="AN307" s="1"/>
  <c r="P130"/>
  <c r="P272"/>
  <c r="Q272" s="1"/>
  <c r="AF272" s="1"/>
  <c r="AH32"/>
  <c r="AH51"/>
  <c r="AJ192"/>
  <c r="AH255"/>
  <c r="AC185"/>
  <c r="AM321"/>
  <c r="AN321" s="1"/>
  <c r="AB296"/>
  <c r="AB320"/>
  <c r="V286"/>
  <c r="W286" s="1"/>
  <c r="AC200"/>
  <c r="U157"/>
  <c r="AB157" s="1"/>
  <c r="AC319"/>
  <c r="AC249"/>
  <c r="V136"/>
  <c r="AC136" s="1"/>
  <c r="U136"/>
  <c r="AB136" s="1"/>
  <c r="AP212"/>
  <c r="P221"/>
  <c r="AC221" s="1"/>
  <c r="AP218"/>
  <c r="AC113"/>
  <c r="Q113"/>
  <c r="AC95"/>
  <c r="Q95"/>
  <c r="AF95" s="1"/>
  <c r="AI228"/>
  <c r="AH228"/>
  <c r="AJ228"/>
  <c r="Q261"/>
  <c r="AF261" s="1"/>
  <c r="AC261"/>
  <c r="AH46"/>
  <c r="AJ32"/>
  <c r="AI76"/>
  <c r="AC285"/>
  <c r="W124"/>
  <c r="V44"/>
  <c r="Q266"/>
  <c r="AF266" s="1"/>
  <c r="AB239"/>
  <c r="AC85"/>
  <c r="AC150"/>
  <c r="AP352"/>
  <c r="AM188"/>
  <c r="AN188" s="1"/>
  <c r="AM320"/>
  <c r="AN320" s="1"/>
  <c r="P306"/>
  <c r="V306" s="1"/>
  <c r="AP133"/>
  <c r="V281"/>
  <c r="AC281" s="1"/>
  <c r="AB95"/>
  <c r="U30"/>
  <c r="AB30" s="1"/>
  <c r="U59"/>
  <c r="AM225"/>
  <c r="AN225" s="1"/>
  <c r="AM38"/>
  <c r="AN38" s="1"/>
  <c r="P111"/>
  <c r="AC111" s="1"/>
  <c r="P115"/>
  <c r="AC115" s="1"/>
  <c r="AP48"/>
  <c r="AB299"/>
  <c r="AB250"/>
  <c r="P224"/>
  <c r="V224" s="1"/>
  <c r="AC224" s="1"/>
  <c r="AM112"/>
  <c r="AN112" s="1"/>
  <c r="AM62"/>
  <c r="AN62" s="1"/>
  <c r="AM56"/>
  <c r="AN56" s="1"/>
  <c r="Q346"/>
  <c r="AB346"/>
  <c r="AC284"/>
  <c r="AP180"/>
  <c r="P97"/>
  <c r="AP280"/>
  <c r="P78"/>
  <c r="Q78" s="1"/>
  <c r="Q183"/>
  <c r="P210"/>
  <c r="V210" s="1"/>
  <c r="P330"/>
  <c r="Q330" s="1"/>
  <c r="AM80"/>
  <c r="AN80" s="1"/>
  <c r="AB113"/>
  <c r="U123"/>
  <c r="AB123" s="1"/>
  <c r="P137"/>
  <c r="AI137" s="1"/>
  <c r="AB285"/>
  <c r="AB150"/>
  <c r="AC228"/>
  <c r="V119"/>
  <c r="AC119" s="1"/>
  <c r="AP175"/>
  <c r="AP207"/>
  <c r="P326"/>
  <c r="AI326" s="1"/>
  <c r="P61"/>
  <c r="Q61" s="1"/>
  <c r="AF61" s="1"/>
  <c r="AP309"/>
  <c r="AP193"/>
  <c r="P139"/>
  <c r="AM267"/>
  <c r="AN267" s="1"/>
  <c r="AM311"/>
  <c r="AN311" s="1"/>
  <c r="AM110"/>
  <c r="AN110" s="1"/>
  <c r="AI51"/>
  <c r="U254"/>
  <c r="AB254" s="1"/>
  <c r="AB178"/>
  <c r="AP219"/>
  <c r="U23"/>
  <c r="AB23" s="1"/>
  <c r="P184"/>
  <c r="AC184" s="1"/>
  <c r="P214"/>
  <c r="AC214" s="1"/>
  <c r="AP31"/>
  <c r="AP32"/>
  <c r="AH75"/>
  <c r="Q60"/>
  <c r="AB293"/>
  <c r="V335"/>
  <c r="AC335" s="1"/>
  <c r="AI336"/>
  <c r="AM281"/>
  <c r="AN281" s="1"/>
  <c r="AB137"/>
  <c r="AM241"/>
  <c r="AN241" s="1"/>
  <c r="P25"/>
  <c r="AC25" s="1"/>
  <c r="AP151"/>
  <c r="AB352"/>
  <c r="AB85"/>
  <c r="P89"/>
  <c r="AP21"/>
  <c r="AP36"/>
  <c r="P65"/>
  <c r="AC65" s="1"/>
  <c r="Q152"/>
  <c r="AJ276"/>
  <c r="AI276"/>
  <c r="AI84"/>
  <c r="AH84"/>
  <c r="AC299"/>
  <c r="W299"/>
  <c r="AC262"/>
  <c r="Q262"/>
  <c r="W352"/>
  <c r="AC256"/>
  <c r="AC96"/>
  <c r="W76"/>
  <c r="AJ76" s="1"/>
  <c r="Q47"/>
  <c r="V29"/>
  <c r="AC29" s="1"/>
  <c r="Q103"/>
  <c r="V31"/>
  <c r="AC31" s="1"/>
  <c r="AP253"/>
  <c r="AH192"/>
  <c r="W41"/>
  <c r="AJ41" s="1"/>
  <c r="P75"/>
  <c r="Q75" s="1"/>
  <c r="AJ75" s="1"/>
  <c r="Q59"/>
  <c r="AB332"/>
  <c r="U289"/>
  <c r="AB289" s="1"/>
  <c r="U67"/>
  <c r="AB67" s="1"/>
  <c r="AM322"/>
  <c r="AN322" s="1"/>
  <c r="AH204"/>
  <c r="Q197"/>
  <c r="V331"/>
  <c r="W331" s="1"/>
  <c r="AF331" s="1"/>
  <c r="AM20"/>
  <c r="AN20" s="1"/>
  <c r="AI40"/>
  <c r="AM335"/>
  <c r="AN335" s="1"/>
  <c r="AP349"/>
  <c r="AM227"/>
  <c r="AN227" s="1"/>
  <c r="AC274"/>
  <c r="AB262"/>
  <c r="AP163"/>
  <c r="AP53"/>
  <c r="AM64"/>
  <c r="AN64" s="1"/>
  <c r="AM103"/>
  <c r="AN103" s="1"/>
  <c r="P305"/>
  <c r="AC305" s="1"/>
  <c r="AP148"/>
  <c r="P35"/>
  <c r="Q35" s="1"/>
  <c r="P50"/>
  <c r="AC50" s="1"/>
  <c r="AP106"/>
  <c r="AM74"/>
  <c r="AN74" s="1"/>
  <c r="AM223"/>
  <c r="AN223" s="1"/>
  <c r="AM108"/>
  <c r="AN108" s="1"/>
  <c r="AB199"/>
  <c r="AB69"/>
  <c r="P81"/>
  <c r="Q81" s="1"/>
  <c r="AF81" s="1"/>
  <c r="U264"/>
  <c r="AB264" s="1"/>
  <c r="AP104"/>
  <c r="P104"/>
  <c r="AP346"/>
  <c r="AC276"/>
  <c r="Q174"/>
  <c r="AC84"/>
  <c r="AB192"/>
  <c r="P146"/>
  <c r="Q146" s="1"/>
  <c r="P259"/>
  <c r="AC259" s="1"/>
  <c r="AP337"/>
  <c r="P102"/>
  <c r="AP315"/>
  <c r="W280"/>
  <c r="AP247"/>
  <c r="AB152"/>
  <c r="U220"/>
  <c r="AB220" s="1"/>
  <c r="AM138"/>
  <c r="AN138" s="1"/>
  <c r="AH301"/>
  <c r="AM265"/>
  <c r="AN265" s="1"/>
  <c r="AP264"/>
  <c r="AH288"/>
  <c r="AM96"/>
  <c r="AN96" s="1"/>
  <c r="AM154"/>
  <c r="AN154" s="1"/>
  <c r="AP302"/>
  <c r="P242"/>
  <c r="AB353"/>
  <c r="AI192"/>
  <c r="AC192"/>
  <c r="U41"/>
  <c r="AB41" s="1"/>
  <c r="P208"/>
  <c r="AP70"/>
  <c r="AP255"/>
  <c r="AP201"/>
  <c r="P222"/>
  <c r="Q222" s="1"/>
  <c r="AF222" s="1"/>
  <c r="AB354"/>
  <c r="AM122"/>
  <c r="AN122" s="1"/>
  <c r="AM263"/>
  <c r="AN263" s="1"/>
  <c r="P63"/>
  <c r="V63" s="1"/>
  <c r="P301"/>
  <c r="AP149"/>
  <c r="P309"/>
  <c r="V309" s="1"/>
  <c r="W309" s="1"/>
  <c r="AF309" s="1"/>
  <c r="P149"/>
  <c r="AH156"/>
  <c r="AH91"/>
  <c r="AH22"/>
  <c r="Q96"/>
  <c r="AC167"/>
  <c r="W354"/>
  <c r="AF354" s="1"/>
  <c r="AI41"/>
  <c r="P43"/>
  <c r="Q43" s="1"/>
  <c r="AJ43" s="1"/>
  <c r="AB37"/>
  <c r="AM344"/>
  <c r="AN344" s="1"/>
  <c r="AI32"/>
  <c r="AC69"/>
  <c r="AP231"/>
  <c r="AP157"/>
  <c r="AB348"/>
  <c r="V341"/>
  <c r="W341" s="1"/>
  <c r="U194"/>
  <c r="AB194" s="1"/>
  <c r="U181"/>
  <c r="AB181" s="1"/>
  <c r="Q41"/>
  <c r="AM209"/>
  <c r="AN209" s="1"/>
  <c r="AM94"/>
  <c r="AN94" s="1"/>
  <c r="P212"/>
  <c r="AC212" s="1"/>
  <c r="P217"/>
  <c r="AH297"/>
  <c r="AH40"/>
  <c r="AH28"/>
  <c r="W254"/>
  <c r="AF254" s="1"/>
  <c r="AC254"/>
  <c r="AJ200"/>
  <c r="AH200"/>
  <c r="AI200"/>
  <c r="AD205"/>
  <c r="AD351"/>
  <c r="AJ351"/>
  <c r="Q320"/>
  <c r="AF320" s="1"/>
  <c r="AC320"/>
  <c r="AJ211"/>
  <c r="AH216"/>
  <c r="AH33"/>
  <c r="V289"/>
  <c r="AC289" s="1"/>
  <c r="Q332"/>
  <c r="AC32"/>
  <c r="AD228"/>
  <c r="Q40"/>
  <c r="AH44"/>
  <c r="Q116"/>
  <c r="AB27"/>
  <c r="AH39"/>
  <c r="Q254"/>
  <c r="AM274"/>
  <c r="AN274" s="1"/>
  <c r="AM355"/>
  <c r="AN355" s="1"/>
  <c r="AM359"/>
  <c r="AN359" s="1"/>
  <c r="AP130"/>
  <c r="P358"/>
  <c r="AC358" s="1"/>
  <c r="AP288"/>
  <c r="AM144"/>
  <c r="AN144" s="1"/>
  <c r="AM126"/>
  <c r="AN126" s="1"/>
  <c r="AB347"/>
  <c r="AP137"/>
  <c r="AD211"/>
  <c r="W296"/>
  <c r="AC40"/>
  <c r="P297"/>
  <c r="AB304"/>
  <c r="P121"/>
  <c r="AB351"/>
  <c r="P267"/>
  <c r="AC105"/>
  <c r="AB303"/>
  <c r="AB129"/>
  <c r="AB183"/>
  <c r="Q205"/>
  <c r="Q260"/>
  <c r="AF260" s="1"/>
  <c r="Q169"/>
  <c r="AB47"/>
  <c r="AH47"/>
  <c r="Q194"/>
  <c r="V194"/>
  <c r="AC194" s="1"/>
  <c r="Q246"/>
  <c r="AC246"/>
  <c r="V337"/>
  <c r="Q337"/>
  <c r="Q252"/>
  <c r="AD252" s="1"/>
  <c r="AI252"/>
  <c r="AC252"/>
  <c r="AD85"/>
  <c r="Q239"/>
  <c r="AF239" s="1"/>
  <c r="AC239"/>
  <c r="Q203"/>
  <c r="AF203" s="1"/>
  <c r="AD350"/>
  <c r="AJ350"/>
  <c r="AD336"/>
  <c r="AJ336"/>
  <c r="Q294"/>
  <c r="AD294" s="1"/>
  <c r="AI294"/>
  <c r="AD285"/>
  <c r="AI285"/>
  <c r="Q256"/>
  <c r="AC336"/>
  <c r="P277"/>
  <c r="AM139"/>
  <c r="AN139" s="1"/>
  <c r="AP142"/>
  <c r="AI159"/>
  <c r="AP358"/>
  <c r="AB294"/>
  <c r="AP124"/>
  <c r="P135"/>
  <c r="AM251"/>
  <c r="AN251" s="1"/>
  <c r="AB266"/>
  <c r="AC308"/>
  <c r="AB228"/>
  <c r="P156"/>
  <c r="AB105"/>
  <c r="AP82"/>
  <c r="AM347"/>
  <c r="AN347" s="1"/>
  <c r="AB159"/>
  <c r="AB165"/>
  <c r="AB233"/>
  <c r="AM86"/>
  <c r="AN86" s="1"/>
  <c r="AM215"/>
  <c r="AN215" s="1"/>
  <c r="U138"/>
  <c r="AB138" s="1"/>
  <c r="AM353"/>
  <c r="AN353" s="1"/>
  <c r="AB350"/>
  <c r="AH294"/>
  <c r="AB270"/>
  <c r="AM278"/>
  <c r="AN278" s="1"/>
  <c r="P109"/>
  <c r="AC109" s="1"/>
  <c r="AP329"/>
  <c r="P107"/>
  <c r="U119"/>
  <c r="AB119" s="1"/>
  <c r="AC165"/>
  <c r="AM145"/>
  <c r="AN145" s="1"/>
  <c r="AB357"/>
  <c r="Q357"/>
  <c r="AJ159"/>
  <c r="AH135"/>
  <c r="AM341"/>
  <c r="AN341" s="1"/>
  <c r="AC159"/>
  <c r="AP287"/>
  <c r="AM229"/>
  <c r="AN229" s="1"/>
  <c r="AP221"/>
  <c r="V265"/>
  <c r="W265" s="1"/>
  <c r="AF265" s="1"/>
  <c r="AH107"/>
  <c r="AM236"/>
  <c r="AN236" s="1"/>
  <c r="P117"/>
  <c r="Q117" s="1"/>
  <c r="AF117" s="1"/>
  <c r="AP312"/>
  <c r="AM299"/>
  <c r="AN299" s="1"/>
  <c r="AP114"/>
  <c r="AP339"/>
  <c r="AM166"/>
  <c r="AN166" s="1"/>
  <c r="AC293"/>
  <c r="W293"/>
  <c r="AF293" s="1"/>
  <c r="Q77"/>
  <c r="AJ77" s="1"/>
  <c r="AC77"/>
  <c r="AB349"/>
  <c r="P349"/>
  <c r="AM318"/>
  <c r="AN318" s="1"/>
  <c r="AP318"/>
  <c r="AP351"/>
  <c r="AM351"/>
  <c r="AN351" s="1"/>
  <c r="AM297"/>
  <c r="AN297" s="1"/>
  <c r="AP297"/>
  <c r="AC196"/>
  <c r="Q196"/>
  <c r="AF196" s="1"/>
  <c r="Q154"/>
  <c r="AF154" s="1"/>
  <c r="AC154"/>
  <c r="AB76"/>
  <c r="AH76"/>
  <c r="P339"/>
  <c r="AB339"/>
  <c r="AP332"/>
  <c r="AM332"/>
  <c r="AN332" s="1"/>
  <c r="P329"/>
  <c r="AB329"/>
  <c r="V328"/>
  <c r="AB328"/>
  <c r="W59"/>
  <c r="AD59" s="1"/>
  <c r="AC59"/>
  <c r="AB343"/>
  <c r="P343"/>
  <c r="Q343" s="1"/>
  <c r="AF343" s="1"/>
  <c r="AP291"/>
  <c r="AM291"/>
  <c r="AN291" s="1"/>
  <c r="Q66"/>
  <c r="AC66"/>
  <c r="Q322"/>
  <c r="AM160"/>
  <c r="AN160" s="1"/>
  <c r="AB274"/>
  <c r="AB356"/>
  <c r="AP136"/>
  <c r="AB131"/>
  <c r="AB280"/>
  <c r="AM276"/>
  <c r="AN276" s="1"/>
  <c r="AM269"/>
  <c r="AN269" s="1"/>
  <c r="AM125"/>
  <c r="AN125" s="1"/>
  <c r="AP343"/>
  <c r="U98"/>
  <c r="AB98" s="1"/>
  <c r="AB308"/>
  <c r="P288"/>
  <c r="AM284"/>
  <c r="AN284" s="1"/>
  <c r="Q348"/>
  <c r="AM121"/>
  <c r="AN121" s="1"/>
  <c r="P71"/>
  <c r="AC71" s="1"/>
  <c r="Q21"/>
  <c r="AF21" s="1"/>
  <c r="AC21"/>
  <c r="AI33"/>
  <c r="Q87"/>
  <c r="AF87" s="1"/>
  <c r="AC87"/>
  <c r="AI47"/>
  <c r="AC47"/>
  <c r="W47"/>
  <c r="Q264"/>
  <c r="V264"/>
  <c r="AD200"/>
  <c r="AJ84"/>
  <c r="AH43"/>
  <c r="AH77"/>
  <c r="AI209"/>
  <c r="AH326"/>
  <c r="AI211"/>
  <c r="AD276"/>
  <c r="AM128"/>
  <c r="AN128" s="1"/>
  <c r="AB310"/>
  <c r="V310"/>
  <c r="AP305"/>
  <c r="AM305"/>
  <c r="AN305" s="1"/>
  <c r="AP301"/>
  <c r="AM301"/>
  <c r="AN301" s="1"/>
  <c r="AP283"/>
  <c r="AM283"/>
  <c r="AN283" s="1"/>
  <c r="AP275"/>
  <c r="AM275"/>
  <c r="AN275" s="1"/>
  <c r="AP81"/>
  <c r="AM81"/>
  <c r="AN81" s="1"/>
  <c r="AM199"/>
  <c r="AN199" s="1"/>
  <c r="AP199"/>
  <c r="AM249"/>
  <c r="AN249" s="1"/>
  <c r="AP249"/>
  <c r="P241"/>
  <c r="AB241"/>
  <c r="AM224"/>
  <c r="AN224" s="1"/>
  <c r="AP224"/>
  <c r="AM60"/>
  <c r="AN60" s="1"/>
  <c r="AP60"/>
  <c r="AP58"/>
  <c r="AM58"/>
  <c r="AN58" s="1"/>
  <c r="U49"/>
  <c r="P49"/>
  <c r="AP39"/>
  <c r="AM39"/>
  <c r="AN39" s="1"/>
  <c r="AP37"/>
  <c r="AM37"/>
  <c r="AN37" s="1"/>
  <c r="AM26"/>
  <c r="AN26" s="1"/>
  <c r="AP26"/>
  <c r="AM24"/>
  <c r="AN24" s="1"/>
  <c r="AP24"/>
  <c r="P20"/>
  <c r="U20"/>
  <c r="AB338"/>
  <c r="V338"/>
  <c r="AM292"/>
  <c r="AN292" s="1"/>
  <c r="AP292"/>
  <c r="Q67"/>
  <c r="V67"/>
  <c r="AP259"/>
  <c r="Q23"/>
  <c r="V23"/>
  <c r="AP348"/>
  <c r="AM348"/>
  <c r="AN348" s="1"/>
  <c r="P345"/>
  <c r="AB345"/>
  <c r="AB323"/>
  <c r="V323"/>
  <c r="AD284"/>
  <c r="AC322"/>
  <c r="W322"/>
  <c r="AF322" s="1"/>
  <c r="AP248"/>
  <c r="Q123"/>
  <c r="V123"/>
  <c r="AM360"/>
  <c r="AN360" s="1"/>
  <c r="V30"/>
  <c r="AI30" s="1"/>
  <c r="Q30"/>
  <c r="AP289"/>
  <c r="AB229"/>
  <c r="Q347"/>
  <c r="AF347" s="1"/>
  <c r="V295"/>
  <c r="Q295"/>
  <c r="AP356"/>
  <c r="AM356"/>
  <c r="AN356" s="1"/>
  <c r="AP336"/>
  <c r="AM336"/>
  <c r="AN336" s="1"/>
  <c r="AB334"/>
  <c r="P334"/>
  <c r="W333"/>
  <c r="AF333" s="1"/>
  <c r="AC333"/>
  <c r="P315"/>
  <c r="AB315"/>
  <c r="AB314"/>
  <c r="V314"/>
  <c r="AB312"/>
  <c r="V312"/>
  <c r="AM296"/>
  <c r="AN296" s="1"/>
  <c r="AP296"/>
  <c r="AP286"/>
  <c r="AM286"/>
  <c r="AN286" s="1"/>
  <c r="AP282"/>
  <c r="AM282"/>
  <c r="AN282" s="1"/>
  <c r="AB278"/>
  <c r="P278"/>
  <c r="AB247"/>
  <c r="P247"/>
  <c r="AP230"/>
  <c r="AM230"/>
  <c r="AN230" s="1"/>
  <c r="AC229"/>
  <c r="Q229"/>
  <c r="AF229" s="1"/>
  <c r="AP226"/>
  <c r="AM226"/>
  <c r="AN226" s="1"/>
  <c r="AB72"/>
  <c r="P72"/>
  <c r="P70"/>
  <c r="AB70"/>
  <c r="AB57"/>
  <c r="P57"/>
  <c r="U52"/>
  <c r="P52"/>
  <c r="AH36"/>
  <c r="AB36"/>
  <c r="P36"/>
  <c r="AM25"/>
  <c r="AN25" s="1"/>
  <c r="AP25"/>
  <c r="AP23"/>
  <c r="AM23"/>
  <c r="AN23" s="1"/>
  <c r="P342"/>
  <c r="AB342"/>
  <c r="AM319"/>
  <c r="AN319" s="1"/>
  <c r="AP319"/>
  <c r="AH276"/>
  <c r="AC195"/>
  <c r="Q195"/>
  <c r="AF195" s="1"/>
  <c r="AC344"/>
  <c r="Q344"/>
  <c r="AF344" s="1"/>
  <c r="AI308"/>
  <c r="AH308"/>
  <c r="AJ308"/>
  <c r="AP243"/>
  <c r="P359"/>
  <c r="AC304"/>
  <c r="Q304"/>
  <c r="AF304" s="1"/>
  <c r="AP357"/>
  <c r="AM357"/>
  <c r="AN357" s="1"/>
  <c r="AC356"/>
  <c r="Q356"/>
  <c r="AF356" s="1"/>
  <c r="AP324"/>
  <c r="AM324"/>
  <c r="AN324" s="1"/>
  <c r="V318"/>
  <c r="AB318"/>
  <c r="P317"/>
  <c r="AB317"/>
  <c r="P93"/>
  <c r="AB93"/>
  <c r="P79"/>
  <c r="AB79"/>
  <c r="AC199"/>
  <c r="Q199"/>
  <c r="AF199" s="1"/>
  <c r="AD249"/>
  <c r="AP245"/>
  <c r="AM245"/>
  <c r="AN245" s="1"/>
  <c r="AB237"/>
  <c r="P237"/>
  <c r="AP232"/>
  <c r="AM232"/>
  <c r="AN232" s="1"/>
  <c r="AB215"/>
  <c r="P215"/>
  <c r="U189"/>
  <c r="AB189" s="1"/>
  <c r="P189"/>
  <c r="AI187"/>
  <c r="Q187"/>
  <c r="AC187"/>
  <c r="P186"/>
  <c r="AB186"/>
  <c r="P182"/>
  <c r="U182"/>
  <c r="AB182" s="1"/>
  <c r="AM178"/>
  <c r="AN178" s="1"/>
  <c r="AP178"/>
  <c r="P176"/>
  <c r="U176"/>
  <c r="AB176" s="1"/>
  <c r="AP260"/>
  <c r="AM260"/>
  <c r="AN260" s="1"/>
  <c r="AB73"/>
  <c r="P73"/>
  <c r="P64"/>
  <c r="U64"/>
  <c r="AB64" s="1"/>
  <c r="P58"/>
  <c r="AI58" s="1"/>
  <c r="AB58"/>
  <c r="AM42"/>
  <c r="AN42" s="1"/>
  <c r="AP42"/>
  <c r="AI38"/>
  <c r="AC38"/>
  <c r="AI37"/>
  <c r="Q37"/>
  <c r="AC37"/>
  <c r="V273"/>
  <c r="AB273"/>
  <c r="P279"/>
  <c r="AB279"/>
  <c r="U340"/>
  <c r="AB340" s="1"/>
  <c r="P340"/>
  <c r="AP340"/>
  <c r="AM340"/>
  <c r="AN340" s="1"/>
  <c r="V325"/>
  <c r="Q325"/>
  <c r="AM169"/>
  <c r="AN169" s="1"/>
  <c r="AP169"/>
  <c r="AH19"/>
  <c r="AH34"/>
  <c r="AJ38"/>
  <c r="AI48"/>
  <c r="AH48"/>
  <c r="AJ48"/>
  <c r="AH105"/>
  <c r="AI105"/>
  <c r="AH141"/>
  <c r="AI291"/>
  <c r="AB134"/>
  <c r="P134"/>
  <c r="AP185"/>
  <c r="AM185"/>
  <c r="AN185" s="1"/>
  <c r="AP342"/>
  <c r="AM342"/>
  <c r="AN342" s="1"/>
  <c r="P54"/>
  <c r="U54"/>
  <c r="AB54" s="1"/>
  <c r="AM200"/>
  <c r="AN200" s="1"/>
  <c r="Q321"/>
  <c r="P292"/>
  <c r="AB321"/>
  <c r="AB91"/>
  <c r="Q38"/>
  <c r="AP331"/>
  <c r="AM174"/>
  <c r="AN174" s="1"/>
  <c r="AP40"/>
  <c r="AP30"/>
  <c r="AI77"/>
  <c r="AB78"/>
  <c r="AJ105"/>
  <c r="W271"/>
  <c r="AF271" s="1"/>
  <c r="AC271"/>
  <c r="AH35"/>
  <c r="P164"/>
  <c r="AH37"/>
  <c r="P91"/>
  <c r="Q206"/>
  <c r="V206"/>
  <c r="AM177"/>
  <c r="AN177" s="1"/>
  <c r="AB62"/>
  <c r="P83"/>
  <c r="AH209"/>
  <c r="AP196"/>
  <c r="AC291"/>
  <c r="Q291"/>
  <c r="AD291" s="1"/>
  <c r="V138"/>
  <c r="Q138"/>
  <c r="Q263"/>
  <c r="AF263" s="1"/>
  <c r="AC263"/>
  <c r="AP77"/>
  <c r="AM77"/>
  <c r="AN77" s="1"/>
  <c r="AM152"/>
  <c r="AN152" s="1"/>
  <c r="AP152"/>
  <c r="P218"/>
  <c r="AH218"/>
  <c r="AM205"/>
  <c r="AN205" s="1"/>
  <c r="AP205"/>
  <c r="AP189"/>
  <c r="AM189"/>
  <c r="AN189" s="1"/>
  <c r="AB187"/>
  <c r="AH187"/>
  <c r="AM182"/>
  <c r="AN182" s="1"/>
  <c r="AP182"/>
  <c r="Q181"/>
  <c r="V181"/>
  <c r="AC178"/>
  <c r="Q178"/>
  <c r="AF178" s="1"/>
  <c r="Q303"/>
  <c r="AF303" s="1"/>
  <c r="AC303"/>
  <c r="AP272"/>
  <c r="AM272"/>
  <c r="AN272" s="1"/>
  <c r="AB144"/>
  <c r="P144"/>
  <c r="AB141"/>
  <c r="P141"/>
  <c r="AC129"/>
  <c r="Q129"/>
  <c r="AF129" s="1"/>
  <c r="P125"/>
  <c r="AB125"/>
  <c r="AP120"/>
  <c r="AM120"/>
  <c r="AN120" s="1"/>
  <c r="AB99"/>
  <c r="P99"/>
  <c r="AM333"/>
  <c r="AN333" s="1"/>
  <c r="AP333"/>
  <c r="AB324"/>
  <c r="P324"/>
  <c r="Q145"/>
  <c r="V145"/>
  <c r="AP239"/>
  <c r="AM239"/>
  <c r="AN239" s="1"/>
  <c r="AP208"/>
  <c r="AM208"/>
  <c r="AN208" s="1"/>
  <c r="U257"/>
  <c r="AB257" s="1"/>
  <c r="P257"/>
  <c r="Q42"/>
  <c r="AF42" s="1"/>
  <c r="AC42"/>
  <c r="AM295"/>
  <c r="AN295" s="1"/>
  <c r="AP295"/>
  <c r="AP47"/>
  <c r="AM47"/>
  <c r="AN47" s="1"/>
  <c r="AH144"/>
  <c r="AM75"/>
  <c r="AN75" s="1"/>
  <c r="AP75"/>
  <c r="AC250"/>
  <c r="Q250"/>
  <c r="AF250" s="1"/>
  <c r="AH252"/>
  <c r="AB252"/>
  <c r="AM57"/>
  <c r="AN57" s="1"/>
  <c r="AP57"/>
  <c r="Q51"/>
  <c r="AC51"/>
  <c r="AP327"/>
  <c r="AM327"/>
  <c r="AN327" s="1"/>
  <c r="AH336"/>
  <c r="AH180"/>
  <c r="AI360"/>
  <c r="AH360"/>
  <c r="AJ360"/>
  <c r="AD360"/>
  <c r="AD319"/>
  <c r="AC233"/>
  <c r="Q233"/>
  <c r="AF233" s="1"/>
  <c r="AH233" s="1"/>
  <c r="AD69"/>
  <c r="AD209"/>
  <c r="AJ209"/>
  <c r="AB26"/>
  <c r="AH26"/>
  <c r="AM262"/>
  <c r="AN262" s="1"/>
  <c r="AP262"/>
  <c r="AP146"/>
  <c r="AM146"/>
  <c r="AN146" s="1"/>
  <c r="AH291"/>
  <c r="AB291"/>
  <c r="AC131"/>
  <c r="Q131"/>
  <c r="AF131" s="1"/>
  <c r="AB127"/>
  <c r="P127"/>
  <c r="AP326"/>
  <c r="AM326"/>
  <c r="AN326" s="1"/>
  <c r="AP304"/>
  <c r="AM304"/>
  <c r="AN304" s="1"/>
  <c r="P243"/>
  <c r="AH243"/>
  <c r="AH232"/>
  <c r="P248"/>
  <c r="AB336"/>
  <c r="P232"/>
  <c r="Q327" l="1"/>
  <c r="AC327"/>
  <c r="AI22"/>
  <c r="Q45"/>
  <c r="AF45" s="1"/>
  <c r="V188"/>
  <c r="Q201"/>
  <c r="AF201" s="1"/>
  <c r="AH201" s="1"/>
  <c r="V101"/>
  <c r="W101" s="1"/>
  <c r="AF101" s="1"/>
  <c r="W33"/>
  <c r="AJ33" s="1"/>
  <c r="AI233"/>
  <c r="V219"/>
  <c r="AC219" s="1"/>
  <c r="AH166"/>
  <c r="AI166"/>
  <c r="AD56"/>
  <c r="AJ69"/>
  <c r="AI69"/>
  <c r="Q33"/>
  <c r="AC313"/>
  <c r="AJ22"/>
  <c r="AC22"/>
  <c r="AH284"/>
  <c r="AC255"/>
  <c r="AC269"/>
  <c r="AI255"/>
  <c r="AJ204"/>
  <c r="AI284"/>
  <c r="AB31"/>
  <c r="AC220"/>
  <c r="AF169"/>
  <c r="AJ169" s="1"/>
  <c r="AI85"/>
  <c r="Q207"/>
  <c r="AF207" s="1"/>
  <c r="AH207" s="1"/>
  <c r="Q88"/>
  <c r="AF88" s="1"/>
  <c r="Q231"/>
  <c r="AD231" s="1"/>
  <c r="AC268"/>
  <c r="AH85"/>
  <c r="Q74"/>
  <c r="AF74" s="1"/>
  <c r="AI74" s="1"/>
  <c r="AC24"/>
  <c r="AH62"/>
  <c r="AI62"/>
  <c r="AC56"/>
  <c r="AF332"/>
  <c r="AH332" s="1"/>
  <c r="AD299"/>
  <c r="AF299"/>
  <c r="AH299" s="1"/>
  <c r="AF327"/>
  <c r="AJ327" s="1"/>
  <c r="AF202"/>
  <c r="AI202" s="1"/>
  <c r="AF160"/>
  <c r="AI160" s="1"/>
  <c r="AD90"/>
  <c r="AF90"/>
  <c r="AH90" s="1"/>
  <c r="AD357"/>
  <c r="AF357"/>
  <c r="AF146"/>
  <c r="AJ146" s="1"/>
  <c r="AF174"/>
  <c r="AI174" s="1"/>
  <c r="AF352"/>
  <c r="AJ352" s="1"/>
  <c r="AD183"/>
  <c r="AF183"/>
  <c r="AI183" s="1"/>
  <c r="AD110"/>
  <c r="AF110"/>
  <c r="AJ110" s="1"/>
  <c r="AD245"/>
  <c r="AF245"/>
  <c r="AH245" s="1"/>
  <c r="AD269"/>
  <c r="AF269"/>
  <c r="AJ269" s="1"/>
  <c r="AD126"/>
  <c r="AF126"/>
  <c r="AI126" s="1"/>
  <c r="AD128"/>
  <c r="AF128"/>
  <c r="AJ128" s="1"/>
  <c r="AD313"/>
  <c r="AF313"/>
  <c r="AH313" s="1"/>
  <c r="AD280"/>
  <c r="AF280"/>
  <c r="AH280" s="1"/>
  <c r="AD113"/>
  <c r="AF113"/>
  <c r="AH113" s="1"/>
  <c r="AD270"/>
  <c r="AF270"/>
  <c r="AJ270" s="1"/>
  <c r="Q148"/>
  <c r="AF148" s="1"/>
  <c r="AD348"/>
  <c r="AF348"/>
  <c r="AJ348" s="1"/>
  <c r="AC90"/>
  <c r="AC244"/>
  <c r="AB29"/>
  <c r="AD296"/>
  <c r="AF296"/>
  <c r="AJ296" s="1"/>
  <c r="AF197"/>
  <c r="AJ197" s="1"/>
  <c r="AD103"/>
  <c r="AF103"/>
  <c r="AI103" s="1"/>
  <c r="AD262"/>
  <c r="AF262"/>
  <c r="AH262" s="1"/>
  <c r="AF152"/>
  <c r="AH152" s="1"/>
  <c r="AD60"/>
  <c r="AF60"/>
  <c r="AI60" s="1"/>
  <c r="AD124"/>
  <c r="AF124"/>
  <c r="AJ124" s="1"/>
  <c r="AF286"/>
  <c r="AH286" s="1"/>
  <c r="AD287"/>
  <c r="AF287"/>
  <c r="AH287" s="1"/>
  <c r="AD300"/>
  <c r="AF300"/>
  <c r="AI300" s="1"/>
  <c r="AF147"/>
  <c r="AI147" s="1"/>
  <c r="AF346"/>
  <c r="AH346" s="1"/>
  <c r="AF98"/>
  <c r="AJ98" s="1"/>
  <c r="AD66"/>
  <c r="AF66"/>
  <c r="AI66" s="1"/>
  <c r="AD246"/>
  <c r="AF246"/>
  <c r="AI246" s="1"/>
  <c r="AD116"/>
  <c r="AF116"/>
  <c r="AJ116" s="1"/>
  <c r="AD341"/>
  <c r="AF341"/>
  <c r="AJ341" s="1"/>
  <c r="AD114"/>
  <c r="AF114"/>
  <c r="AH114" s="1"/>
  <c r="AD86"/>
  <c r="AF86"/>
  <c r="AJ86" s="1"/>
  <c r="AD190"/>
  <c r="AF190"/>
  <c r="AJ190" s="1"/>
  <c r="AD100"/>
  <c r="AF100"/>
  <c r="AH100" s="1"/>
  <c r="AF132"/>
  <c r="AH132" s="1"/>
  <c r="AI19"/>
  <c r="AD98"/>
  <c r="AC204"/>
  <c r="AI204"/>
  <c r="Q193"/>
  <c r="AI213"/>
  <c r="AC98"/>
  <c r="AI53"/>
  <c r="Q213"/>
  <c r="AJ213" s="1"/>
  <c r="Q19"/>
  <c r="AD19" s="1"/>
  <c r="Q282"/>
  <c r="AJ24" i="5"/>
  <c r="AC307" i="1"/>
  <c r="V27"/>
  <c r="W27" s="1"/>
  <c r="Q52" i="5"/>
  <c r="V52"/>
  <c r="V28"/>
  <c r="Q28"/>
  <c r="AH22"/>
  <c r="AB22"/>
  <c r="V30"/>
  <c r="Q30"/>
  <c r="AD22"/>
  <c r="AJ22"/>
  <c r="AD27"/>
  <c r="AJ27"/>
  <c r="AI48"/>
  <c r="W48"/>
  <c r="AC48"/>
  <c r="Q23"/>
  <c r="V23"/>
  <c r="AJ21"/>
  <c r="AD19"/>
  <c r="AJ19"/>
  <c r="AI41"/>
  <c r="Q41"/>
  <c r="AC41"/>
  <c r="V38"/>
  <c r="Q38"/>
  <c r="AH50"/>
  <c r="AB50"/>
  <c r="Q33"/>
  <c r="V33"/>
  <c r="AD34"/>
  <c r="AJ34"/>
  <c r="AD37"/>
  <c r="AJ37"/>
  <c r="Q20"/>
  <c r="V20"/>
  <c r="AJ35"/>
  <c r="AD35"/>
  <c r="W50"/>
  <c r="AC50"/>
  <c r="AI50"/>
  <c r="Q25"/>
  <c r="V25"/>
  <c r="AI17"/>
  <c r="AC17"/>
  <c r="Q17"/>
  <c r="AC29"/>
  <c r="Q29"/>
  <c r="AI29"/>
  <c r="AI49"/>
  <c r="AC49"/>
  <c r="Q49"/>
  <c r="Q18"/>
  <c r="V18"/>
  <c r="AH44"/>
  <c r="AB44"/>
  <c r="AD43"/>
  <c r="AJ43"/>
  <c r="V44"/>
  <c r="Q44"/>
  <c r="Q40"/>
  <c r="V40"/>
  <c r="AJ26"/>
  <c r="AD26"/>
  <c r="AI39"/>
  <c r="AC39"/>
  <c r="Q39"/>
  <c r="AC32"/>
  <c r="AI32"/>
  <c r="Q32"/>
  <c r="AD51"/>
  <c r="AJ51"/>
  <c r="AD36"/>
  <c r="AJ36"/>
  <c r="AH38" i="1"/>
  <c r="V92"/>
  <c r="W92" s="1"/>
  <c r="AF92" s="1"/>
  <c r="V80"/>
  <c r="AC80" s="1"/>
  <c r="AH274"/>
  <c r="AD160"/>
  <c r="W142"/>
  <c r="Q223"/>
  <c r="AD223" s="1"/>
  <c r="AJ274"/>
  <c r="AD132"/>
  <c r="Q198"/>
  <c r="AC53"/>
  <c r="Q221"/>
  <c r="W224"/>
  <c r="AF224" s="1"/>
  <c r="Q224"/>
  <c r="Q251"/>
  <c r="AD76"/>
  <c r="Q55"/>
  <c r="AF55" s="1"/>
  <c r="AI223"/>
  <c r="V108"/>
  <c r="W108" s="1"/>
  <c r="AC132"/>
  <c r="Q140"/>
  <c r="Q63"/>
  <c r="AD120"/>
  <c r="Q212"/>
  <c r="Q175"/>
  <c r="AJ175" s="1"/>
  <c r="AC100"/>
  <c r="AI46"/>
  <c r="Q227"/>
  <c r="AD320"/>
  <c r="V177"/>
  <c r="W177" s="1"/>
  <c r="AF177" s="1"/>
  <c r="AC225"/>
  <c r="V82"/>
  <c r="W82" s="1"/>
  <c r="AF82" s="1"/>
  <c r="Q238"/>
  <c r="AD41"/>
  <c r="Q112"/>
  <c r="AH211"/>
  <c r="AD346"/>
  <c r="AD352"/>
  <c r="AD272"/>
  <c r="AD261"/>
  <c r="W290"/>
  <c r="AF290" s="1"/>
  <c r="W283"/>
  <c r="AC245"/>
  <c r="AC122"/>
  <c r="Q46"/>
  <c r="AD46" s="1"/>
  <c r="AI175"/>
  <c r="Q355"/>
  <c r="W68"/>
  <c r="AI180"/>
  <c r="AJ53"/>
  <c r="AC326"/>
  <c r="AD43"/>
  <c r="V106"/>
  <c r="W106" s="1"/>
  <c r="AF106" s="1"/>
  <c r="W298"/>
  <c r="V28"/>
  <c r="W28" s="1"/>
  <c r="AJ28" s="1"/>
  <c r="AC120"/>
  <c r="Q68"/>
  <c r="W275"/>
  <c r="AJ252"/>
  <c r="W136"/>
  <c r="AF136" s="1"/>
  <c r="W335"/>
  <c r="Q115"/>
  <c r="AC202"/>
  <c r="AD202"/>
  <c r="AC222"/>
  <c r="AD133"/>
  <c r="Q326"/>
  <c r="AJ326" s="1"/>
  <c r="AH23"/>
  <c r="Q210"/>
  <c r="AC272"/>
  <c r="Q180"/>
  <c r="AD180" s="1"/>
  <c r="W31"/>
  <c r="AJ31" s="1"/>
  <c r="AI351"/>
  <c r="Q151"/>
  <c r="Q39"/>
  <c r="V330"/>
  <c r="AC330" s="1"/>
  <c r="W39"/>
  <c r="AJ39" s="1"/>
  <c r="AI31"/>
  <c r="AC61"/>
  <c r="AD197"/>
  <c r="Q163"/>
  <c r="AC190"/>
  <c r="W281"/>
  <c r="AF281" s="1"/>
  <c r="AC118"/>
  <c r="W118"/>
  <c r="Q111"/>
  <c r="AF111" s="1"/>
  <c r="AJ167"/>
  <c r="AH351"/>
  <c r="AC114"/>
  <c r="V78"/>
  <c r="W78" s="1"/>
  <c r="Q305"/>
  <c r="AH41"/>
  <c r="AI167"/>
  <c r="AH150"/>
  <c r="Q309"/>
  <c r="AC163"/>
  <c r="AC34"/>
  <c r="Q94"/>
  <c r="AD239"/>
  <c r="Q306"/>
  <c r="AH185"/>
  <c r="AJ185"/>
  <c r="Q118"/>
  <c r="V26"/>
  <c r="AI26" s="1"/>
  <c r="V253"/>
  <c r="Q34"/>
  <c r="AD34" s="1"/>
  <c r="Q230"/>
  <c r="AF230" s="1"/>
  <c r="AJ59"/>
  <c r="AC146"/>
  <c r="AH30"/>
  <c r="V35"/>
  <c r="W35" s="1"/>
  <c r="AC81"/>
  <c r="Q226"/>
  <c r="AF226" s="1"/>
  <c r="AI150"/>
  <c r="AI39"/>
  <c r="Q236"/>
  <c r="AF236" s="1"/>
  <c r="AJ285"/>
  <c r="Q50"/>
  <c r="AC137"/>
  <c r="Q65"/>
  <c r="Q184"/>
  <c r="AF184" s="1"/>
  <c r="AI95"/>
  <c r="AH95"/>
  <c r="Q311"/>
  <c r="AF311" s="1"/>
  <c r="AC311"/>
  <c r="Q109"/>
  <c r="Q137"/>
  <c r="W289"/>
  <c r="AC286"/>
  <c r="AD286"/>
  <c r="AD95"/>
  <c r="AH285"/>
  <c r="W194"/>
  <c r="AF194" s="1"/>
  <c r="AC43"/>
  <c r="W119"/>
  <c r="AH266"/>
  <c r="AJ266"/>
  <c r="AI266"/>
  <c r="AD266"/>
  <c r="AC265"/>
  <c r="AJ316"/>
  <c r="AI316"/>
  <c r="AC130"/>
  <c r="Q130"/>
  <c r="AF130" s="1"/>
  <c r="AD157"/>
  <c r="AH331"/>
  <c r="AI331"/>
  <c r="AI44"/>
  <c r="W44"/>
  <c r="AC44"/>
  <c r="AC75"/>
  <c r="AD75"/>
  <c r="AB59"/>
  <c r="AH59"/>
  <c r="Q25"/>
  <c r="Q214"/>
  <c r="AC331"/>
  <c r="AH53"/>
  <c r="AC139"/>
  <c r="Q139"/>
  <c r="AF139" s="1"/>
  <c r="AC89"/>
  <c r="Q89"/>
  <c r="AF89" s="1"/>
  <c r="AD327"/>
  <c r="AD332"/>
  <c r="AJ95"/>
  <c r="Q259"/>
  <c r="AF259" s="1"/>
  <c r="AC97"/>
  <c r="Q97"/>
  <c r="AF97" s="1"/>
  <c r="Q301"/>
  <c r="AI301"/>
  <c r="AC301"/>
  <c r="Q358"/>
  <c r="AF358" s="1"/>
  <c r="AD77"/>
  <c r="AJ294"/>
  <c r="AH350"/>
  <c r="AC117"/>
  <c r="AD152"/>
  <c r="Q217"/>
  <c r="AF217" s="1"/>
  <c r="AC217"/>
  <c r="Q149"/>
  <c r="V149"/>
  <c r="AC208"/>
  <c r="Q208"/>
  <c r="AF208" s="1"/>
  <c r="AC102"/>
  <c r="Q102"/>
  <c r="AF102" s="1"/>
  <c r="V104"/>
  <c r="Q104"/>
  <c r="AI75"/>
  <c r="AC343"/>
  <c r="AI350"/>
  <c r="AD146"/>
  <c r="AC242"/>
  <c r="Q242"/>
  <c r="AF242" s="1"/>
  <c r="AI43"/>
  <c r="AC341"/>
  <c r="AD354"/>
  <c r="W29"/>
  <c r="AI29"/>
  <c r="AD331"/>
  <c r="AJ331"/>
  <c r="Q267"/>
  <c r="AF267" s="1"/>
  <c r="AC267"/>
  <c r="AC297"/>
  <c r="AI297"/>
  <c r="Q297"/>
  <c r="AJ40"/>
  <c r="AD40"/>
  <c r="AJ205"/>
  <c r="AI205"/>
  <c r="AH205"/>
  <c r="AH56"/>
  <c r="AI56"/>
  <c r="AJ56"/>
  <c r="Q121"/>
  <c r="V121"/>
  <c r="AC188"/>
  <c r="W188"/>
  <c r="AF188" s="1"/>
  <c r="AD254"/>
  <c r="AD222"/>
  <c r="W337"/>
  <c r="AF337" s="1"/>
  <c r="AC337"/>
  <c r="AD220"/>
  <c r="Q156"/>
  <c r="AC156"/>
  <c r="AI156"/>
  <c r="Q277"/>
  <c r="AF277" s="1"/>
  <c r="AC277"/>
  <c r="AH256"/>
  <c r="AJ256"/>
  <c r="Q135"/>
  <c r="AC135"/>
  <c r="AI135"/>
  <c r="AD307"/>
  <c r="AH96"/>
  <c r="AJ96"/>
  <c r="AI107"/>
  <c r="Q107"/>
  <c r="AC107"/>
  <c r="AI165"/>
  <c r="AJ165"/>
  <c r="AH165"/>
  <c r="AI272"/>
  <c r="AJ272"/>
  <c r="AH272"/>
  <c r="AD203"/>
  <c r="AD122"/>
  <c r="AD61"/>
  <c r="AD244"/>
  <c r="AD260"/>
  <c r="AD293"/>
  <c r="AD81"/>
  <c r="AC329"/>
  <c r="Q329"/>
  <c r="AF329" s="1"/>
  <c r="Q339"/>
  <c r="AF339" s="1"/>
  <c r="AC339"/>
  <c r="AD154"/>
  <c r="Q71"/>
  <c r="Q288"/>
  <c r="AI288"/>
  <c r="AC288"/>
  <c r="Q349"/>
  <c r="AF349" s="1"/>
  <c r="AC349"/>
  <c r="AH343"/>
  <c r="AI343"/>
  <c r="AJ343"/>
  <c r="AD196"/>
  <c r="AC309"/>
  <c r="AD343"/>
  <c r="W328"/>
  <c r="AF328" s="1"/>
  <c r="AC328"/>
  <c r="AD117"/>
  <c r="W264"/>
  <c r="AF264" s="1"/>
  <c r="AC264"/>
  <c r="AD21"/>
  <c r="AJ47"/>
  <c r="AD47"/>
  <c r="AD87"/>
  <c r="AC134"/>
  <c r="Q134"/>
  <c r="AF134" s="1"/>
  <c r="V64"/>
  <c r="Q64"/>
  <c r="AJ261"/>
  <c r="AI261"/>
  <c r="AH261"/>
  <c r="AJ239"/>
  <c r="AH239"/>
  <c r="AD250"/>
  <c r="W145"/>
  <c r="AF145" s="1"/>
  <c r="AC145"/>
  <c r="Q99"/>
  <c r="AF99" s="1"/>
  <c r="AC99"/>
  <c r="AC141"/>
  <c r="Q141"/>
  <c r="AD178"/>
  <c r="AD255"/>
  <c r="AJ255"/>
  <c r="W206"/>
  <c r="AF206" s="1"/>
  <c r="AC206"/>
  <c r="Q164"/>
  <c r="AF164" s="1"/>
  <c r="AC164"/>
  <c r="W63"/>
  <c r="AF63" s="1"/>
  <c r="AC63"/>
  <c r="AC325"/>
  <c r="W325"/>
  <c r="AF325" s="1"/>
  <c r="W273"/>
  <c r="AF273" s="1"/>
  <c r="AC273"/>
  <c r="Q73"/>
  <c r="AF73" s="1"/>
  <c r="AC73"/>
  <c r="AD199"/>
  <c r="AD356"/>
  <c r="AC94"/>
  <c r="W94"/>
  <c r="AF94" s="1"/>
  <c r="W210"/>
  <c r="AF210" s="1"/>
  <c r="AC210"/>
  <c r="Q57"/>
  <c r="AF57" s="1"/>
  <c r="AC57"/>
  <c r="AC72"/>
  <c r="Q72"/>
  <c r="AF72" s="1"/>
  <c r="AD229"/>
  <c r="AC247"/>
  <c r="Q247"/>
  <c r="AF247" s="1"/>
  <c r="AC314"/>
  <c r="W314"/>
  <c r="AF314" s="1"/>
  <c r="AD347"/>
  <c r="AC30"/>
  <c r="W30"/>
  <c r="AD322"/>
  <c r="AH20"/>
  <c r="AB20"/>
  <c r="W310"/>
  <c r="AF310" s="1"/>
  <c r="AC310"/>
  <c r="AD303"/>
  <c r="AD263"/>
  <c r="AD271"/>
  <c r="V340"/>
  <c r="Q340"/>
  <c r="AH249"/>
  <c r="AI249"/>
  <c r="AJ249"/>
  <c r="Q317"/>
  <c r="AF317" s="1"/>
  <c r="AC317"/>
  <c r="AD225"/>
  <c r="AB52"/>
  <c r="AH52"/>
  <c r="Q315"/>
  <c r="AF315" s="1"/>
  <c r="AC315"/>
  <c r="W23"/>
  <c r="AI23"/>
  <c r="AC23"/>
  <c r="AJ51"/>
  <c r="AD51"/>
  <c r="AD42"/>
  <c r="Q125"/>
  <c r="AF125" s="1"/>
  <c r="AC125"/>
  <c r="Q218"/>
  <c r="AI218"/>
  <c r="AC218"/>
  <c r="AC138"/>
  <c r="W138"/>
  <c r="AF138" s="1"/>
  <c r="AH81"/>
  <c r="AJ81"/>
  <c r="AI81"/>
  <c r="Q292"/>
  <c r="V292"/>
  <c r="AH353"/>
  <c r="AJ353"/>
  <c r="AI353"/>
  <c r="AJ291"/>
  <c r="AI141"/>
  <c r="Q58"/>
  <c r="AC58"/>
  <c r="Q176"/>
  <c r="V176"/>
  <c r="Q182"/>
  <c r="V182"/>
  <c r="AJ187"/>
  <c r="AD187"/>
  <c r="AC215"/>
  <c r="Q215"/>
  <c r="AF215" s="1"/>
  <c r="AC237"/>
  <c r="Q237"/>
  <c r="Q93"/>
  <c r="AC93"/>
  <c r="AI93"/>
  <c r="AC318"/>
  <c r="W318"/>
  <c r="AF318" s="1"/>
  <c r="AC359"/>
  <c r="Q359"/>
  <c r="AF359" s="1"/>
  <c r="AI120"/>
  <c r="AH120"/>
  <c r="AJ120"/>
  <c r="AD344"/>
  <c r="AD333"/>
  <c r="AC295"/>
  <c r="W295"/>
  <c r="AF295" s="1"/>
  <c r="W67"/>
  <c r="AC67"/>
  <c r="V20"/>
  <c r="Q20"/>
  <c r="Q241"/>
  <c r="AF241" s="1"/>
  <c r="AC241"/>
  <c r="AC306"/>
  <c r="W306"/>
  <c r="AF306" s="1"/>
  <c r="AC83"/>
  <c r="Q83"/>
  <c r="AF83" s="1"/>
  <c r="Q186"/>
  <c r="AF186" s="1"/>
  <c r="AC186"/>
  <c r="Q189"/>
  <c r="V189"/>
  <c r="AC79"/>
  <c r="Q79"/>
  <c r="AF79" s="1"/>
  <c r="AD304"/>
  <c r="AD268"/>
  <c r="AD195"/>
  <c r="AI36"/>
  <c r="AC36"/>
  <c r="Q36"/>
  <c r="Q70"/>
  <c r="AF70" s="1"/>
  <c r="AC70"/>
  <c r="W323"/>
  <c r="AF323" s="1"/>
  <c r="AC323"/>
  <c r="AB49"/>
  <c r="AH49"/>
  <c r="AI239"/>
  <c r="Q257"/>
  <c r="V257"/>
  <c r="Q324"/>
  <c r="AF324" s="1"/>
  <c r="AC324"/>
  <c r="AD129"/>
  <c r="Q144"/>
  <c r="AC144"/>
  <c r="AI144"/>
  <c r="AC181"/>
  <c r="W181"/>
  <c r="AF181" s="1"/>
  <c r="Q91"/>
  <c r="AC91"/>
  <c r="AI91"/>
  <c r="AD321"/>
  <c r="V54"/>
  <c r="Q54"/>
  <c r="Q279"/>
  <c r="AF279" s="1"/>
  <c r="AC279"/>
  <c r="AD37"/>
  <c r="AJ37"/>
  <c r="AD265"/>
  <c r="AC342"/>
  <c r="Q342"/>
  <c r="AF342" s="1"/>
  <c r="Q52"/>
  <c r="V52"/>
  <c r="AC278"/>
  <c r="Q278"/>
  <c r="AF278" s="1"/>
  <c r="AC312"/>
  <c r="W312"/>
  <c r="AF312" s="1"/>
  <c r="Q334"/>
  <c r="AF334" s="1"/>
  <c r="AC334"/>
  <c r="AC123"/>
  <c r="W123"/>
  <c r="AF123" s="1"/>
  <c r="AC345"/>
  <c r="Q345"/>
  <c r="AF345" s="1"/>
  <c r="AC193"/>
  <c r="W193"/>
  <c r="AF193" s="1"/>
  <c r="W338"/>
  <c r="AF338" s="1"/>
  <c r="AC338"/>
  <c r="V49"/>
  <c r="Q49"/>
  <c r="Q248"/>
  <c r="AF248" s="1"/>
  <c r="AC248"/>
  <c r="Q127"/>
  <c r="AF127" s="1"/>
  <c r="AC127"/>
  <c r="AD309"/>
  <c r="AI319"/>
  <c r="AJ319"/>
  <c r="AH319"/>
  <c r="Q232"/>
  <c r="AI232"/>
  <c r="AC232"/>
  <c r="AD131"/>
  <c r="AD24"/>
  <c r="AJ233"/>
  <c r="AD233"/>
  <c r="AI243"/>
  <c r="AC243"/>
  <c r="Q243"/>
  <c r="AJ302"/>
  <c r="AI302"/>
  <c r="AH302"/>
  <c r="AJ320"/>
  <c r="AH320"/>
  <c r="AI320"/>
  <c r="AD33" l="1"/>
  <c r="AD45"/>
  <c r="AD201"/>
  <c r="AD207"/>
  <c r="AI152"/>
  <c r="AC101"/>
  <c r="W219"/>
  <c r="AF219" s="1"/>
  <c r="AD213"/>
  <c r="AJ174"/>
  <c r="AD148"/>
  <c r="AJ74"/>
  <c r="AI327"/>
  <c r="AI197"/>
  <c r="AH160"/>
  <c r="AJ160"/>
  <c r="AI86"/>
  <c r="AH98"/>
  <c r="AI286"/>
  <c r="AH269"/>
  <c r="AD224"/>
  <c r="AD74"/>
  <c r="AD88"/>
  <c r="AH74"/>
  <c r="AD111"/>
  <c r="AC92"/>
  <c r="AH327"/>
  <c r="AH169"/>
  <c r="AI169"/>
  <c r="AI269"/>
  <c r="AJ152"/>
  <c r="AI313"/>
  <c r="AI332"/>
  <c r="AJ332"/>
  <c r="AI132"/>
  <c r="AF231"/>
  <c r="AH231" s="1"/>
  <c r="AJ286"/>
  <c r="AI146"/>
  <c r="AH174"/>
  <c r="AC27"/>
  <c r="AI27"/>
  <c r="AJ19"/>
  <c r="AD109"/>
  <c r="AF109"/>
  <c r="AI109" s="1"/>
  <c r="AD108"/>
  <c r="AF108"/>
  <c r="AJ108" s="1"/>
  <c r="AJ313"/>
  <c r="AI201"/>
  <c r="AF119"/>
  <c r="AI119" s="1"/>
  <c r="AD289"/>
  <c r="AF289"/>
  <c r="AH289" s="1"/>
  <c r="AI352"/>
  <c r="AD68"/>
  <c r="AF68"/>
  <c r="AJ68" s="1"/>
  <c r="AD227"/>
  <c r="AF227"/>
  <c r="AD251"/>
  <c r="AF251"/>
  <c r="AH251" s="1"/>
  <c r="AH202"/>
  <c r="AJ132"/>
  <c r="AI346"/>
  <c r="AJ201"/>
  <c r="AH197"/>
  <c r="AH352"/>
  <c r="AH146"/>
  <c r="AJ202"/>
  <c r="AD118"/>
  <c r="AF118"/>
  <c r="AI118" s="1"/>
  <c r="AF238"/>
  <c r="AH238" s="1"/>
  <c r="AD198"/>
  <c r="AF198"/>
  <c r="AJ198" s="1"/>
  <c r="AH147"/>
  <c r="AJ147"/>
  <c r="AD214"/>
  <c r="AF214"/>
  <c r="AI214" s="1"/>
  <c r="AC108"/>
  <c r="AF65"/>
  <c r="AH65" s="1"/>
  <c r="AD151"/>
  <c r="AF151"/>
  <c r="AH151" s="1"/>
  <c r="AD115"/>
  <c r="AF115"/>
  <c r="AI115" s="1"/>
  <c r="AF355"/>
  <c r="AI355" s="1"/>
  <c r="AD212"/>
  <c r="AF212"/>
  <c r="AH212" s="1"/>
  <c r="AD140"/>
  <c r="AF140"/>
  <c r="AH140" s="1"/>
  <c r="AF142"/>
  <c r="AJ142" s="1"/>
  <c r="AD50"/>
  <c r="AF50"/>
  <c r="AH50" s="1"/>
  <c r="AD163"/>
  <c r="AF163"/>
  <c r="AD283"/>
  <c r="AF283"/>
  <c r="AI283" s="1"/>
  <c r="AF112"/>
  <c r="AJ112" s="1"/>
  <c r="AD221"/>
  <c r="AF221"/>
  <c r="AI221" s="1"/>
  <c r="AF282"/>
  <c r="AJ282" s="1"/>
  <c r="AF237"/>
  <c r="AI237" s="1"/>
  <c r="AD71"/>
  <c r="AF71"/>
  <c r="AH71" s="1"/>
  <c r="AD67"/>
  <c r="AF67"/>
  <c r="AD25"/>
  <c r="AF25"/>
  <c r="AH25" s="1"/>
  <c r="AD282"/>
  <c r="AD305"/>
  <c r="AF305"/>
  <c r="AI305" s="1"/>
  <c r="AD335"/>
  <c r="AF335"/>
  <c r="AJ335" s="1"/>
  <c r="AF275"/>
  <c r="AI275" s="1"/>
  <c r="AD298"/>
  <c r="AF298"/>
  <c r="AH126"/>
  <c r="AJ346"/>
  <c r="AJ126"/>
  <c r="AI98"/>
  <c r="AJ223"/>
  <c r="W80"/>
  <c r="AI128"/>
  <c r="AD142"/>
  <c r="AI30" i="5"/>
  <c r="AC30"/>
  <c r="W30"/>
  <c r="AC28"/>
  <c r="AI28"/>
  <c r="W28"/>
  <c r="AI52"/>
  <c r="W52"/>
  <c r="AC52"/>
  <c r="AD48"/>
  <c r="AJ48"/>
  <c r="AI23"/>
  <c r="W23"/>
  <c r="AC23"/>
  <c r="AC33"/>
  <c r="AI33"/>
  <c r="W33"/>
  <c r="AI38"/>
  <c r="W38"/>
  <c r="AC38"/>
  <c r="AD41"/>
  <c r="AJ41"/>
  <c r="AI20"/>
  <c r="AC20"/>
  <c r="W20"/>
  <c r="AI25"/>
  <c r="W25"/>
  <c r="AC25"/>
  <c r="AJ39"/>
  <c r="AD39"/>
  <c r="AI44"/>
  <c r="W44"/>
  <c r="AC44"/>
  <c r="AD17"/>
  <c r="AJ17"/>
  <c r="AI18"/>
  <c r="W18"/>
  <c r="AC18"/>
  <c r="AD29"/>
  <c r="AJ29"/>
  <c r="AD49"/>
  <c r="AJ49"/>
  <c r="AC40"/>
  <c r="AI40"/>
  <c r="W40"/>
  <c r="AD32"/>
  <c r="AJ32"/>
  <c r="AD50"/>
  <c r="AJ50"/>
  <c r="AJ245" i="1"/>
  <c r="AI100"/>
  <c r="AI245"/>
  <c r="AD238"/>
  <c r="AJ100"/>
  <c r="AJ114"/>
  <c r="AH128"/>
  <c r="AH86"/>
  <c r="AH300"/>
  <c r="AJ299"/>
  <c r="AJ180"/>
  <c r="AH124"/>
  <c r="AC106"/>
  <c r="AJ46"/>
  <c r="AC177"/>
  <c r="AD55"/>
  <c r="AD230"/>
  <c r="AJ300"/>
  <c r="AI262"/>
  <c r="AJ262"/>
  <c r="AI270"/>
  <c r="W330"/>
  <c r="AF330" s="1"/>
  <c r="AI296"/>
  <c r="AD275"/>
  <c r="AI287"/>
  <c r="AH110"/>
  <c r="AD290"/>
  <c r="AD175"/>
  <c r="AC82"/>
  <c r="AH183"/>
  <c r="AJ183"/>
  <c r="AH270"/>
  <c r="AI207"/>
  <c r="AD31"/>
  <c r="AI190"/>
  <c r="AI78"/>
  <c r="AI110"/>
  <c r="AI124"/>
  <c r="AJ246"/>
  <c r="AJ66"/>
  <c r="AJ207"/>
  <c r="AH296"/>
  <c r="AD326"/>
  <c r="AJ287"/>
  <c r="AH190"/>
  <c r="AI28"/>
  <c r="AC28"/>
  <c r="AD28"/>
  <c r="AH66"/>
  <c r="AD112"/>
  <c r="AD355"/>
  <c r="AJ103"/>
  <c r="AJ60"/>
  <c r="W26"/>
  <c r="AD26" s="1"/>
  <c r="AH348"/>
  <c r="AJ34"/>
  <c r="AH103"/>
  <c r="AI348"/>
  <c r="AJ280"/>
  <c r="AD136"/>
  <c r="AD134"/>
  <c r="AI133"/>
  <c r="AJ133"/>
  <c r="AH133"/>
  <c r="AI90"/>
  <c r="AD39"/>
  <c r="AC78"/>
  <c r="AD281"/>
  <c r="AD236"/>
  <c r="AC253"/>
  <c r="W253"/>
  <c r="AF253" s="1"/>
  <c r="AI35"/>
  <c r="AI116"/>
  <c r="AH246"/>
  <c r="AC35"/>
  <c r="AI280"/>
  <c r="AC26"/>
  <c r="AI114"/>
  <c r="AI299"/>
  <c r="AJ113"/>
  <c r="AD65"/>
  <c r="AD226"/>
  <c r="AI341"/>
  <c r="AD184"/>
  <c r="AD194"/>
  <c r="AJ90"/>
  <c r="AH60"/>
  <c r="AH341"/>
  <c r="AD137"/>
  <c r="AJ137"/>
  <c r="AD311"/>
  <c r="AD119"/>
  <c r="AI157"/>
  <c r="AH157"/>
  <c r="AJ157"/>
  <c r="AD130"/>
  <c r="AD97"/>
  <c r="AJ44"/>
  <c r="AD44"/>
  <c r="AI113"/>
  <c r="AD89"/>
  <c r="AD139"/>
  <c r="AH116"/>
  <c r="AD259"/>
  <c r="AJ354"/>
  <c r="AI354"/>
  <c r="AH354"/>
  <c r="AD208"/>
  <c r="AI357"/>
  <c r="AJ357"/>
  <c r="AH357"/>
  <c r="W104"/>
  <c r="AF104" s="1"/>
  <c r="AC104"/>
  <c r="AD217"/>
  <c r="AD29"/>
  <c r="AJ29"/>
  <c r="AD102"/>
  <c r="AC149"/>
  <c r="W149"/>
  <c r="AF149" s="1"/>
  <c r="AD242"/>
  <c r="AD358"/>
  <c r="AD301"/>
  <c r="AJ301"/>
  <c r="AJ297"/>
  <c r="AD297"/>
  <c r="AD267"/>
  <c r="AD188"/>
  <c r="AI254"/>
  <c r="AH254"/>
  <c r="AJ254"/>
  <c r="AC121"/>
  <c r="W121"/>
  <c r="AF121" s="1"/>
  <c r="AJ122"/>
  <c r="AH122"/>
  <c r="AI122"/>
  <c r="AH307"/>
  <c r="AJ307"/>
  <c r="AI307"/>
  <c r="AD277"/>
  <c r="AJ61"/>
  <c r="AI61"/>
  <c r="AH61"/>
  <c r="AH203"/>
  <c r="AJ203"/>
  <c r="AI203"/>
  <c r="AJ135"/>
  <c r="AD135"/>
  <c r="AI222"/>
  <c r="AH222"/>
  <c r="AJ222"/>
  <c r="AH244"/>
  <c r="AJ244"/>
  <c r="AI244"/>
  <c r="AJ107"/>
  <c r="AD107"/>
  <c r="AD337"/>
  <c r="AI260"/>
  <c r="AH260"/>
  <c r="AJ260"/>
  <c r="AD156"/>
  <c r="AJ156"/>
  <c r="AH220"/>
  <c r="AJ220"/>
  <c r="AI220"/>
  <c r="AH117"/>
  <c r="AJ117"/>
  <c r="AI117"/>
  <c r="AD339"/>
  <c r="AJ293"/>
  <c r="AH293"/>
  <c r="AI293"/>
  <c r="AJ196"/>
  <c r="AH196"/>
  <c r="AI196"/>
  <c r="AI194"/>
  <c r="AJ194"/>
  <c r="AH194"/>
  <c r="AD106"/>
  <c r="AI154"/>
  <c r="AJ154"/>
  <c r="AH154"/>
  <c r="AD329"/>
  <c r="AD328"/>
  <c r="AD101"/>
  <c r="AD349"/>
  <c r="AD288"/>
  <c r="AJ288"/>
  <c r="AJ35"/>
  <c r="AD35"/>
  <c r="AD82"/>
  <c r="AD78"/>
  <c r="AJ78"/>
  <c r="AI21"/>
  <c r="AJ21"/>
  <c r="AH21"/>
  <c r="AD92"/>
  <c r="AD264"/>
  <c r="AI87"/>
  <c r="AJ87"/>
  <c r="AH87"/>
  <c r="AI55"/>
  <c r="AJ55"/>
  <c r="AH55"/>
  <c r="AJ148"/>
  <c r="AH148"/>
  <c r="AI148"/>
  <c r="AC176"/>
  <c r="W176"/>
  <c r="AF176" s="1"/>
  <c r="AD30"/>
  <c r="AJ30"/>
  <c r="AJ229"/>
  <c r="AH229"/>
  <c r="AI229"/>
  <c r="AI199"/>
  <c r="AJ199"/>
  <c r="AH199"/>
  <c r="AD273"/>
  <c r="AD63"/>
  <c r="AD164"/>
  <c r="AD145"/>
  <c r="AI250"/>
  <c r="AJ250"/>
  <c r="AH250"/>
  <c r="AD338"/>
  <c r="AD193"/>
  <c r="AD123"/>
  <c r="AD312"/>
  <c r="AI52"/>
  <c r="W52"/>
  <c r="AC52"/>
  <c r="AH54"/>
  <c r="AI54"/>
  <c r="AI321"/>
  <c r="AJ321"/>
  <c r="AH321"/>
  <c r="AD181"/>
  <c r="AJ144"/>
  <c r="AD144"/>
  <c r="AD324"/>
  <c r="AI195"/>
  <c r="AH195"/>
  <c r="AJ195"/>
  <c r="AJ304"/>
  <c r="AH304"/>
  <c r="AI304"/>
  <c r="W189"/>
  <c r="AF189" s="1"/>
  <c r="AC189"/>
  <c r="AD177"/>
  <c r="AD83"/>
  <c r="AD241"/>
  <c r="AD295"/>
  <c r="AJ344"/>
  <c r="AI344"/>
  <c r="AH344"/>
  <c r="W292"/>
  <c r="AF292" s="1"/>
  <c r="AC292"/>
  <c r="AD138"/>
  <c r="AD125"/>
  <c r="AI303"/>
  <c r="AH303"/>
  <c r="AJ303"/>
  <c r="AD57"/>
  <c r="AH356"/>
  <c r="AJ356"/>
  <c r="AI356"/>
  <c r="AD325"/>
  <c r="AJ178"/>
  <c r="AI178"/>
  <c r="AH178"/>
  <c r="W64"/>
  <c r="AF64" s="1"/>
  <c r="AC64"/>
  <c r="AD334"/>
  <c r="AI88"/>
  <c r="AJ88"/>
  <c r="AH88"/>
  <c r="AD323"/>
  <c r="AD186"/>
  <c r="AI45"/>
  <c r="AJ45"/>
  <c r="AH45"/>
  <c r="AD314"/>
  <c r="AI265"/>
  <c r="AJ265"/>
  <c r="AH265"/>
  <c r="W54"/>
  <c r="AD54" s="1"/>
  <c r="AC54"/>
  <c r="AD91"/>
  <c r="AJ91"/>
  <c r="AC257"/>
  <c r="W257"/>
  <c r="AF257" s="1"/>
  <c r="AD70"/>
  <c r="AD306"/>
  <c r="AD359"/>
  <c r="AD318"/>
  <c r="AD93"/>
  <c r="AJ93"/>
  <c r="AD215"/>
  <c r="W182"/>
  <c r="AF182" s="1"/>
  <c r="AC182"/>
  <c r="AJ42"/>
  <c r="AH42"/>
  <c r="AI42"/>
  <c r="AD315"/>
  <c r="AI225"/>
  <c r="AJ225"/>
  <c r="AH225"/>
  <c r="AD317"/>
  <c r="AD310"/>
  <c r="AD247"/>
  <c r="AD72"/>
  <c r="AD210"/>
  <c r="AD73"/>
  <c r="AD206"/>
  <c r="AD99"/>
  <c r="AH224"/>
  <c r="AI224"/>
  <c r="AJ224"/>
  <c r="AD279"/>
  <c r="AJ290"/>
  <c r="AI290"/>
  <c r="AH290"/>
  <c r="AD23"/>
  <c r="AJ23"/>
  <c r="AI271"/>
  <c r="AJ271"/>
  <c r="AH271"/>
  <c r="AJ27"/>
  <c r="AD27"/>
  <c r="AC49"/>
  <c r="W49"/>
  <c r="AI49"/>
  <c r="AD345"/>
  <c r="AD278"/>
  <c r="AD342"/>
  <c r="AJ129"/>
  <c r="AI129"/>
  <c r="AH129"/>
  <c r="AJ36"/>
  <c r="AD36"/>
  <c r="AJ268"/>
  <c r="AH268"/>
  <c r="AI268"/>
  <c r="AD79"/>
  <c r="AJ111"/>
  <c r="AI111"/>
  <c r="AH111"/>
  <c r="W20"/>
  <c r="AI20"/>
  <c r="AC20"/>
  <c r="AI333"/>
  <c r="AH333"/>
  <c r="AJ333"/>
  <c r="AD237"/>
  <c r="AD58"/>
  <c r="AJ58"/>
  <c r="AD218"/>
  <c r="AJ218"/>
  <c r="AC340"/>
  <c r="W340"/>
  <c r="AF340" s="1"/>
  <c r="AH263"/>
  <c r="AJ263"/>
  <c r="AI263"/>
  <c r="AJ322"/>
  <c r="AI322"/>
  <c r="AH322"/>
  <c r="AJ347"/>
  <c r="AH347"/>
  <c r="AI347"/>
  <c r="AD94"/>
  <c r="AJ141"/>
  <c r="AD141"/>
  <c r="AH230"/>
  <c r="AI230"/>
  <c r="AJ230"/>
  <c r="AI309"/>
  <c r="AH309"/>
  <c r="AJ309"/>
  <c r="AJ243"/>
  <c r="AD243"/>
  <c r="AJ131"/>
  <c r="AH131"/>
  <c r="AI131"/>
  <c r="AD232"/>
  <c r="AJ232"/>
  <c r="AJ24"/>
  <c r="AI24"/>
  <c r="AH24"/>
  <c r="AD127"/>
  <c r="AD248"/>
  <c r="AH214" l="1"/>
  <c r="AD219"/>
  <c r="AI238"/>
  <c r="AI112"/>
  <c r="AI251"/>
  <c r="AJ251"/>
  <c r="AJ231"/>
  <c r="AI231"/>
  <c r="AJ238"/>
  <c r="AD330"/>
  <c r="AH283"/>
  <c r="AH112"/>
  <c r="AJ355"/>
  <c r="AH275"/>
  <c r="AJ275"/>
  <c r="AH142"/>
  <c r="AI65"/>
  <c r="AJ26"/>
  <c r="AH68"/>
  <c r="AJ65"/>
  <c r="AJ237"/>
  <c r="AJ140"/>
  <c r="AH355"/>
  <c r="AH237"/>
  <c r="AH119"/>
  <c r="AJ119"/>
  <c r="AD80"/>
  <c r="AF80"/>
  <c r="AH80" s="1"/>
  <c r="AI282"/>
  <c r="AH282"/>
  <c r="AI142"/>
  <c r="AI198"/>
  <c r="AH198"/>
  <c r="AH221"/>
  <c r="AJ214"/>
  <c r="AJ221"/>
  <c r="AJ283"/>
  <c r="AH118"/>
  <c r="AI108"/>
  <c r="AD52" i="5"/>
  <c r="AJ52"/>
  <c r="AD30"/>
  <c r="AJ30"/>
  <c r="AJ28"/>
  <c r="AD28"/>
  <c r="AD23"/>
  <c r="AJ23"/>
  <c r="AD38"/>
  <c r="AJ38"/>
  <c r="AD20"/>
  <c r="AJ20"/>
  <c r="AJ33"/>
  <c r="AD33"/>
  <c r="AJ40"/>
  <c r="AD40"/>
  <c r="AD44"/>
  <c r="AJ44"/>
  <c r="AD25"/>
  <c r="AJ25"/>
  <c r="AD18"/>
  <c r="AJ18"/>
  <c r="AH108" i="1"/>
  <c r="AJ212"/>
  <c r="AI25"/>
  <c r="AI212"/>
  <c r="AH335"/>
  <c r="AJ25"/>
  <c r="AI335"/>
  <c r="AI140"/>
  <c r="AI68"/>
  <c r="AJ305"/>
  <c r="AJ118"/>
  <c r="AH227"/>
  <c r="AJ227"/>
  <c r="AI227"/>
  <c r="AJ298"/>
  <c r="AH298"/>
  <c r="AI298"/>
  <c r="AI50"/>
  <c r="AJ50"/>
  <c r="AH305"/>
  <c r="AJ115"/>
  <c r="AH115"/>
  <c r="AI136"/>
  <c r="AJ136"/>
  <c r="AH136"/>
  <c r="AJ71"/>
  <c r="AI134"/>
  <c r="AH134"/>
  <c r="AJ134"/>
  <c r="AI151"/>
  <c r="AJ151"/>
  <c r="AI289"/>
  <c r="AH163"/>
  <c r="AI163"/>
  <c r="AJ163"/>
  <c r="AJ289"/>
  <c r="AH67"/>
  <c r="AJ67"/>
  <c r="AI67"/>
  <c r="AJ281"/>
  <c r="AI281"/>
  <c r="AH281"/>
  <c r="AH109"/>
  <c r="AI236"/>
  <c r="AH236"/>
  <c r="AJ236"/>
  <c r="AJ226"/>
  <c r="AH226"/>
  <c r="AI226"/>
  <c r="AD253"/>
  <c r="AI71"/>
  <c r="AJ54"/>
  <c r="AJ109"/>
  <c r="AI184"/>
  <c r="AJ184"/>
  <c r="AH184"/>
  <c r="AJ311"/>
  <c r="AH311"/>
  <c r="AI311"/>
  <c r="AH130"/>
  <c r="AJ130"/>
  <c r="AI130"/>
  <c r="AH139"/>
  <c r="AJ139"/>
  <c r="AI139"/>
  <c r="AH89"/>
  <c r="AI89"/>
  <c r="AJ89"/>
  <c r="AH97"/>
  <c r="AI97"/>
  <c r="AJ97"/>
  <c r="AH259"/>
  <c r="AJ259"/>
  <c r="AI259"/>
  <c r="AJ242"/>
  <c r="AH242"/>
  <c r="AI242"/>
  <c r="AH208"/>
  <c r="AI208"/>
  <c r="AJ208"/>
  <c r="AH358"/>
  <c r="AJ358"/>
  <c r="AI358"/>
  <c r="AD149"/>
  <c r="AD104"/>
  <c r="AI102"/>
  <c r="AJ102"/>
  <c r="AH102"/>
  <c r="AH217"/>
  <c r="AJ217"/>
  <c r="AI217"/>
  <c r="AD121"/>
  <c r="AI267"/>
  <c r="AH267"/>
  <c r="AJ267"/>
  <c r="AI188"/>
  <c r="AH188"/>
  <c r="AJ188"/>
  <c r="AH219"/>
  <c r="AJ219"/>
  <c r="AI219"/>
  <c r="AH277"/>
  <c r="AJ277"/>
  <c r="AI277"/>
  <c r="AI337"/>
  <c r="AH337"/>
  <c r="AJ337"/>
  <c r="AH328"/>
  <c r="AJ328"/>
  <c r="AI328"/>
  <c r="AJ349"/>
  <c r="AI349"/>
  <c r="AH349"/>
  <c r="AI101"/>
  <c r="AH101"/>
  <c r="AJ101"/>
  <c r="AH329"/>
  <c r="AJ329"/>
  <c r="AI329"/>
  <c r="AH339"/>
  <c r="AJ339"/>
  <c r="AI339"/>
  <c r="AI82"/>
  <c r="AJ82"/>
  <c r="AH82"/>
  <c r="AH106"/>
  <c r="AJ106"/>
  <c r="AI106"/>
  <c r="AI264"/>
  <c r="AJ264"/>
  <c r="AH264"/>
  <c r="AJ92"/>
  <c r="AH92"/>
  <c r="AI92"/>
  <c r="AI279"/>
  <c r="AH279"/>
  <c r="AJ279"/>
  <c r="AD182"/>
  <c r="AH193"/>
  <c r="AI193"/>
  <c r="AJ193"/>
  <c r="AJ345"/>
  <c r="AI345"/>
  <c r="AH345"/>
  <c r="AJ247"/>
  <c r="AH247"/>
  <c r="AI247"/>
  <c r="AH317"/>
  <c r="AI317"/>
  <c r="AJ317"/>
  <c r="AH215"/>
  <c r="AI215"/>
  <c r="AJ215"/>
  <c r="AH318"/>
  <c r="AJ318"/>
  <c r="AI318"/>
  <c r="AH306"/>
  <c r="AJ306"/>
  <c r="AI306"/>
  <c r="AD257"/>
  <c r="AI138"/>
  <c r="AJ138"/>
  <c r="AH138"/>
  <c r="AH295"/>
  <c r="AI295"/>
  <c r="AJ295"/>
  <c r="AH83"/>
  <c r="AI83"/>
  <c r="AJ83"/>
  <c r="AD189"/>
  <c r="AH324"/>
  <c r="AI324"/>
  <c r="AJ324"/>
  <c r="AI181"/>
  <c r="AJ181"/>
  <c r="AH181"/>
  <c r="AJ52"/>
  <c r="AD52"/>
  <c r="AH338"/>
  <c r="AI338"/>
  <c r="AJ338"/>
  <c r="AI164"/>
  <c r="AH164"/>
  <c r="AJ164"/>
  <c r="AI273"/>
  <c r="AH273"/>
  <c r="AJ273"/>
  <c r="AD176"/>
  <c r="AI94"/>
  <c r="AH94"/>
  <c r="AJ94"/>
  <c r="AI342"/>
  <c r="AH342"/>
  <c r="AJ342"/>
  <c r="AI99"/>
  <c r="AJ99"/>
  <c r="AH99"/>
  <c r="AI359"/>
  <c r="AJ359"/>
  <c r="AH359"/>
  <c r="AD64"/>
  <c r="AD292"/>
  <c r="AD340"/>
  <c r="AI206"/>
  <c r="AJ206"/>
  <c r="AH206"/>
  <c r="AJ210"/>
  <c r="AH210"/>
  <c r="AI210"/>
  <c r="AI315"/>
  <c r="AJ315"/>
  <c r="AH315"/>
  <c r="AI323"/>
  <c r="AH323"/>
  <c r="AJ323"/>
  <c r="AI334"/>
  <c r="AH334"/>
  <c r="AJ334"/>
  <c r="AJ325"/>
  <c r="AH325"/>
  <c r="AI325"/>
  <c r="AJ123"/>
  <c r="AH123"/>
  <c r="AI123"/>
  <c r="AI73"/>
  <c r="AH73"/>
  <c r="AJ73"/>
  <c r="AH70"/>
  <c r="AI70"/>
  <c r="AJ70"/>
  <c r="AJ330"/>
  <c r="AI330"/>
  <c r="AH330"/>
  <c r="AD20"/>
  <c r="AJ20"/>
  <c r="AH79"/>
  <c r="AI79"/>
  <c r="AJ79"/>
  <c r="AJ278"/>
  <c r="AI278"/>
  <c r="AH278"/>
  <c r="AJ49"/>
  <c r="AD49"/>
  <c r="AI72"/>
  <c r="AJ72"/>
  <c r="AH72"/>
  <c r="AH310"/>
  <c r="AJ310"/>
  <c r="AI310"/>
  <c r="AH314"/>
  <c r="AJ314"/>
  <c r="AI314"/>
  <c r="AJ186"/>
  <c r="AI186"/>
  <c r="AH186"/>
  <c r="AH57"/>
  <c r="AI57"/>
  <c r="AJ57"/>
  <c r="AI125"/>
  <c r="AH125"/>
  <c r="AJ125"/>
  <c r="AI241"/>
  <c r="AH241"/>
  <c r="AJ241"/>
  <c r="AI177"/>
  <c r="AH177"/>
  <c r="AJ177"/>
  <c r="AJ312"/>
  <c r="AH312"/>
  <c r="AI312"/>
  <c r="AH145"/>
  <c r="AJ145"/>
  <c r="AI145"/>
  <c r="AH63"/>
  <c r="AJ63"/>
  <c r="AI63"/>
  <c r="AJ248"/>
  <c r="AI248"/>
  <c r="AH248"/>
  <c r="AI127"/>
  <c r="AJ127"/>
  <c r="AH127"/>
  <c r="AI80" l="1"/>
  <c r="AJ80"/>
  <c r="AJ253"/>
  <c r="AI253"/>
  <c r="AH253"/>
  <c r="AJ149"/>
  <c r="AI149"/>
  <c r="AH149"/>
  <c r="AI104"/>
  <c r="AJ104"/>
  <c r="AH104"/>
  <c r="AI121"/>
  <c r="AJ121"/>
  <c r="AH121"/>
  <c r="AJ292"/>
  <c r="AI292"/>
  <c r="AH292"/>
  <c r="AH176"/>
  <c r="AI176"/>
  <c r="AJ176"/>
  <c r="AI182"/>
  <c r="AH182"/>
  <c r="AJ182"/>
  <c r="AI64"/>
  <c r="AJ64"/>
  <c r="AH64"/>
  <c r="AH257"/>
  <c r="AJ257"/>
  <c r="AI257"/>
  <c r="AJ340"/>
  <c r="AI340"/>
  <c r="AH340"/>
  <c r="AJ189"/>
  <c r="AH189"/>
  <c r="AI189"/>
</calcChain>
</file>

<file path=xl/sharedStrings.xml><?xml version="1.0" encoding="utf-8"?>
<sst xmlns="http://schemas.openxmlformats.org/spreadsheetml/2006/main" count="6934" uniqueCount="1841">
  <si>
    <t/>
  </si>
  <si>
    <t>пач.</t>
  </si>
  <si>
    <t>A</t>
  </si>
  <si>
    <t>--</t>
  </si>
  <si>
    <t>*</t>
  </si>
  <si>
    <t>..</t>
  </si>
  <si>
    <t>ПРОЧИЕ ЭЛЕМЕНТЫ</t>
  </si>
  <si>
    <t>4604653273734</t>
  </si>
  <si>
    <t>223738</t>
  </si>
  <si>
    <t>100/100</t>
  </si>
  <si>
    <t>4604653267566</t>
  </si>
  <si>
    <t>Добор ОПТИМА 600 1000x600x40</t>
  </si>
  <si>
    <t>233868</t>
  </si>
  <si>
    <t>КОНТРУКЛОН СТАНДАРТ</t>
  </si>
  <si>
    <t>4604653267559</t>
  </si>
  <si>
    <t>Элемент B 600 1000x600x40/60</t>
  </si>
  <si>
    <t>224476</t>
  </si>
  <si>
    <t>40/60</t>
  </si>
  <si>
    <t>4604653267528</t>
  </si>
  <si>
    <t>224337</t>
  </si>
  <si>
    <t>20/40</t>
  </si>
  <si>
    <t>4604653268488</t>
  </si>
  <si>
    <t>Добор ОПТИМА 300 1000x300x40</t>
  </si>
  <si>
    <t>224331</t>
  </si>
  <si>
    <t>КОНТРУКЛОН ОПТИМА</t>
  </si>
  <si>
    <t>4604653267498</t>
  </si>
  <si>
    <t>Добор ОПТИМА 300 1000x300x20</t>
  </si>
  <si>
    <t>224328</t>
  </si>
  <si>
    <t>4604653268471</t>
  </si>
  <si>
    <t>Контруклон ОПТИМА 300 1000x300x20/40/60</t>
  </si>
  <si>
    <t>224282</t>
  </si>
  <si>
    <t>20/40/60</t>
  </si>
  <si>
    <t>4604653267436</t>
  </si>
  <si>
    <t>Угол ОПТИМА 300 1000x300x20/40</t>
  </si>
  <si>
    <t>225405</t>
  </si>
  <si>
    <t>4604653267467</t>
  </si>
  <si>
    <t>Добор ЭКСТРА 300 1000x300x40</t>
  </si>
  <si>
    <t>224321</t>
  </si>
  <si>
    <t>КОНТРУКЛОН ЭКСТРА</t>
  </si>
  <si>
    <t>4604653267382</t>
  </si>
  <si>
    <t>Добор ЭКСТРА 300 1000x300x20</t>
  </si>
  <si>
    <t>224318</t>
  </si>
  <si>
    <t>4604653267511</t>
  </si>
  <si>
    <t>Контруклон ЭКСТРА 300 1000x300x5/25/45</t>
  </si>
  <si>
    <t>223791</t>
  </si>
  <si>
    <t>5/25/45</t>
  </si>
  <si>
    <t>4604653267344</t>
  </si>
  <si>
    <t>Угол ЭКСТРА 300 1000x300x5/25</t>
  </si>
  <si>
    <t>223730</t>
  </si>
  <si>
    <t>5/25</t>
  </si>
  <si>
    <t>4604653267665</t>
  </si>
  <si>
    <t>Добор ОПТИМА 600 1000x600x60</t>
  </si>
  <si>
    <t>224332</t>
  </si>
  <si>
    <t>ОСНОВНОЙ УКЛОН ОПТИМА</t>
  </si>
  <si>
    <t>4604653267993</t>
  </si>
  <si>
    <t>Основной Уклон D ОПТИМА 1000x600x65/80</t>
  </si>
  <si>
    <t>120357</t>
  </si>
  <si>
    <t>65/80</t>
  </si>
  <si>
    <t>4604653267986</t>
  </si>
  <si>
    <t>Основной Уклон C ОПТИМА 1000x600x50/65</t>
  </si>
  <si>
    <t>224096</t>
  </si>
  <si>
    <t>50/65</t>
  </si>
  <si>
    <t>4604653267979</t>
  </si>
  <si>
    <t>Основной Уклон B ОПТИМА 1000x600x35/50</t>
  </si>
  <si>
    <t>224094</t>
  </si>
  <si>
    <t>35/50</t>
  </si>
  <si>
    <t>4604653267962</t>
  </si>
  <si>
    <t>224093</t>
  </si>
  <si>
    <t>20/35</t>
  </si>
  <si>
    <t>4604653267658</t>
  </si>
  <si>
    <t>Добор ЭКСТРА 600 1000x600x60</t>
  </si>
  <si>
    <t>224323</t>
  </si>
  <si>
    <t>ОСНОВНОЙ УКЛОН ЭКСТРА</t>
  </si>
  <si>
    <t>4604653267641</t>
  </si>
  <si>
    <t>Основной Уклон D ЭКСТРА 1000x600x50/65</t>
  </si>
  <si>
    <t>223590</t>
  </si>
  <si>
    <t>4604653267610</t>
  </si>
  <si>
    <t>Основной Уклон C ЭКСТРА 1000x600x35/50</t>
  </si>
  <si>
    <t>223583</t>
  </si>
  <si>
    <t>4604653267634</t>
  </si>
  <si>
    <t>Основной Уклон B ЭКСТРА 1000x600x20/35</t>
  </si>
  <si>
    <t>223422</t>
  </si>
  <si>
    <t>4604653267412</t>
  </si>
  <si>
    <t>223421</t>
  </si>
  <si>
    <t>5/20</t>
  </si>
  <si>
    <t>руб./уп. 
без НДС</t>
  </si>
  <si>
    <t>руб./уп. 
с НДС 20%</t>
  </si>
  <si>
    <t>руб./шт. 
с НДС 20%</t>
  </si>
  <si>
    <t>руб./шт. 
без НДС</t>
  </si>
  <si>
    <t>EAN-код (пал.)</t>
  </si>
  <si>
    <t>EAN-код (пач.)</t>
  </si>
  <si>
    <t>кг</t>
  </si>
  <si>
    <t>м3</t>
  </si>
  <si>
    <t>м2</t>
  </si>
  <si>
    <t>ЕИ</t>
  </si>
  <si>
    <t>Мин.
заказ</t>
  </si>
  <si>
    <t>ABC</t>
  </si>
  <si>
    <t>кг/маш.</t>
  </si>
  <si>
    <t>м3/маш.</t>
  </si>
  <si>
    <t>м2/маш.</t>
  </si>
  <si>
    <t>пал./маш.</t>
  </si>
  <si>
    <t>пач./маш.</t>
  </si>
  <si>
    <t>высота</t>
  </si>
  <si>
    <t>размеры</t>
  </si>
  <si>
    <t>кг/пал.</t>
  </si>
  <si>
    <t>м3/пал.</t>
  </si>
  <si>
    <t>м2/пал.</t>
  </si>
  <si>
    <t>шт./пал.</t>
  </si>
  <si>
    <t>стоп</t>
  </si>
  <si>
    <t>пач./пал.</t>
  </si>
  <si>
    <t>кг/пач.</t>
  </si>
  <si>
    <t>м3/пач.</t>
  </si>
  <si>
    <t>м2/пач.</t>
  </si>
  <si>
    <t>шт./пач.</t>
  </si>
  <si>
    <t>TRK</t>
  </si>
  <si>
    <t>ELA</t>
  </si>
  <si>
    <t>VYB</t>
  </si>
  <si>
    <t>ZHE</t>
  </si>
  <si>
    <t>Плотность</t>
  </si>
  <si>
    <t>Упаковка</t>
  </si>
  <si>
    <t>Название</t>
  </si>
  <si>
    <t>RW код</t>
  </si>
  <si>
    <t>Размер</t>
  </si>
  <si>
    <t>Ширина</t>
  </si>
  <si>
    <t>Длина</t>
  </si>
  <si>
    <t>Толщина</t>
  </si>
  <si>
    <t>Применение</t>
  </si>
  <si>
    <t>Продукт</t>
  </si>
  <si>
    <t>Сегмент</t>
  </si>
  <si>
    <t>КАТЕГОРИЯ</t>
  </si>
  <si>
    <t>МАШИНА 90 м3 (расчётная** вместимость)</t>
  </si>
  <si>
    <t>ПАЛЛЕТА</t>
  </si>
  <si>
    <t>ПАЧКА</t>
  </si>
  <si>
    <t>ПРОИЗВОДСТВО</t>
  </si>
  <si>
    <t>C</t>
  </si>
  <si>
    <t>Средний слой в металлических "сэндвич" панелях</t>
  </si>
  <si>
    <t>СЭНДВИЧ БАТТС СТАНДАРТ</t>
  </si>
  <si>
    <t>пал.</t>
  </si>
  <si>
    <t>1200x1255</t>
  </si>
  <si>
    <t>4604653273376</t>
  </si>
  <si>
    <t>СЭНДВИЧ БАТТС СТАНДАРТ 1200x627x152 пач.</t>
  </si>
  <si>
    <t>237209</t>
  </si>
  <si>
    <t>4604653266729</t>
  </si>
  <si>
    <t>СЭНДВИЧ БАТТС СТАНДАРТ 1200x800x122 пач.</t>
  </si>
  <si>
    <t>241489</t>
  </si>
  <si>
    <t>4604653273338</t>
  </si>
  <si>
    <t>СЭНДВИЧ БАТТС СТАНДАРТ 1200x627x102 пач.</t>
  </si>
  <si>
    <t>236452</t>
  </si>
  <si>
    <t>СЭНДВИЧ БАТТС ОПТИМА</t>
  </si>
  <si>
    <t>4604653273284</t>
  </si>
  <si>
    <t>СЭНДВИЧ БАТТС ОПТИМА 1200x627x152 пач.</t>
  </si>
  <si>
    <t>237096</t>
  </si>
  <si>
    <t>4604653263957</t>
  </si>
  <si>
    <t>СЭНДВИЧ БАТТС ОПТИМА 1200x800x122 пач.</t>
  </si>
  <si>
    <t>231176</t>
  </si>
  <si>
    <t>4604653273246</t>
  </si>
  <si>
    <t>СЭНДВИЧ БАТТС ОПТИМА 1200x627x102 пач.</t>
  </si>
  <si>
    <t>237162</t>
  </si>
  <si>
    <t>2400x1200</t>
  </si>
  <si>
    <t>СЭНДВИЧ БАТТС ЭКСТРА</t>
  </si>
  <si>
    <t>4604653274199</t>
  </si>
  <si>
    <t>СЭНДВИЧ БАТТС ЭКСТРА 1200x627x152 30шт./пал.</t>
  </si>
  <si>
    <t>270786</t>
  </si>
  <si>
    <t>4604653273406</t>
  </si>
  <si>
    <t>СЭНДВИЧ БАТТС ЭКСТРА 1200x627x122 36шт./пал.</t>
  </si>
  <si>
    <t>240441</t>
  </si>
  <si>
    <t>4604653273390</t>
  </si>
  <si>
    <t>СЭНДВИЧ БАТТС ЭКСТРА 1200x627x102 46шт./пал.</t>
  </si>
  <si>
    <t>240440</t>
  </si>
  <si>
    <t>БЕТОНЭЛЕМЕНТ БАТТС ОПТИМА 1000x600x100 пач.</t>
  </si>
  <si>
    <t>Средний слой в железобетонных панелях</t>
  </si>
  <si>
    <t>БЕТОНЭЛЕМЕНТ БАТТС ОПТИМА</t>
  </si>
  <si>
    <t>БЕТОНЭЛЕМЕНТ БАТТС ЭКСТРА 1000x600x100 пач.</t>
  </si>
  <si>
    <t>БЕТОНЭЛЕМЕНТ БАТТС ЭКСТРА</t>
  </si>
  <si>
    <t>БЕТОНЭЛЕМЕНТ БАТТС</t>
  </si>
  <si>
    <t>4604653000088</t>
  </si>
  <si>
    <t>БЕТОНЭЛЕМЕНТ БАТТС 1000x600x100 пач.</t>
  </si>
  <si>
    <t>39099</t>
  </si>
  <si>
    <t>Специальные кровельные продукты</t>
  </si>
  <si>
    <t>4604653261205</t>
  </si>
  <si>
    <t>РУФ БАТТС СТЯЖКА 1000x600x200 пач.</t>
  </si>
  <si>
    <t>226508</t>
  </si>
  <si>
    <t>РУФ БАТТС СТЯЖКА</t>
  </si>
  <si>
    <t>4604653250674</t>
  </si>
  <si>
    <t>РУФ БАТТС СТЯЖКА 1000x600x150 пач.</t>
  </si>
  <si>
    <t>190923</t>
  </si>
  <si>
    <t>4604653258618</t>
  </si>
  <si>
    <t>РУФ БАТТС СТЯЖКА 1000x600x100 пач.</t>
  </si>
  <si>
    <t>190515</t>
  </si>
  <si>
    <t>4604653268860</t>
  </si>
  <si>
    <t>РУФ БАТТС СТЯЖКА 1000x600x50 пач.</t>
  </si>
  <si>
    <t>190503</t>
  </si>
  <si>
    <t>4604653250841</t>
  </si>
  <si>
    <t>РУФ БАТТС Н ОПТИМА 1000x600x200 пач.</t>
  </si>
  <si>
    <t>191645</t>
  </si>
  <si>
    <t>Кровельная теплоизоляция нижнего слоя</t>
  </si>
  <si>
    <t>РУФ БАТТС Н ОПТИМА</t>
  </si>
  <si>
    <t>4604653260680</t>
  </si>
  <si>
    <t>2000x1200</t>
  </si>
  <si>
    <t>РУФ БАТТС Н ОПТИМА 2000x1200x160 15шт./пал.</t>
  </si>
  <si>
    <t>224029</t>
  </si>
  <si>
    <t>4604653250803</t>
  </si>
  <si>
    <t>РУФ БАТТС Н ОПТИМА 1000x600x160 пач.</t>
  </si>
  <si>
    <t>191648</t>
  </si>
  <si>
    <t>4604653250797</t>
  </si>
  <si>
    <t>B</t>
  </si>
  <si>
    <t>РУФ БАТТС Н ОПТИМА 1000x600x150 пач.</t>
  </si>
  <si>
    <t>191544</t>
  </si>
  <si>
    <t>4604653267221</t>
  </si>
  <si>
    <t>РУФ БАТТС Н ОПТИМА 2000x1200x140 16шт./пал.</t>
  </si>
  <si>
    <t>242610</t>
  </si>
  <si>
    <t>4604653250780</t>
  </si>
  <si>
    <t>РУФ БАТТС Н ОПТИМА 1000x600x140 пач.</t>
  </si>
  <si>
    <t>191541</t>
  </si>
  <si>
    <t>4604653263544</t>
  </si>
  <si>
    <t>РУФ БАТТС Н ОПТИМА 2000x1200x120 20шт./пал.</t>
  </si>
  <si>
    <t>229504</t>
  </si>
  <si>
    <t>4604653265579</t>
  </si>
  <si>
    <t>РУФ БАТТС Н ОПТИМА 1000x600x120 пач.</t>
  </si>
  <si>
    <t>191531</t>
  </si>
  <si>
    <t>4604653272225</t>
  </si>
  <si>
    <t>РУФ БАТТС Н ОПТИМА 2000x1200x110 21шт./пал.</t>
  </si>
  <si>
    <t>263393</t>
  </si>
  <si>
    <t>4604653250759</t>
  </si>
  <si>
    <t>РУФ БАТТС Н ОПТИМА 1000x600x110 пач.</t>
  </si>
  <si>
    <t>191530</t>
  </si>
  <si>
    <t>4604653266590</t>
  </si>
  <si>
    <t>РУФ БАТТС Н ОПТИМА 2000x1200x100 24шт./пал.</t>
  </si>
  <si>
    <t>235406</t>
  </si>
  <si>
    <t>4604653250742</t>
  </si>
  <si>
    <t>РУФ БАТТС Н ОПТИМА 1000x600x100 пач.</t>
  </si>
  <si>
    <t>191509</t>
  </si>
  <si>
    <t>4604653250728</t>
  </si>
  <si>
    <t>РУФ БАТТС Н ОПТИМА 1000x600x80 пач.</t>
  </si>
  <si>
    <t>191280</t>
  </si>
  <si>
    <t>4604653250698</t>
  </si>
  <si>
    <t>РУФ БАТТС Н ОПТИМА 1000x600x50 пач.</t>
  </si>
  <si>
    <t>191277</t>
  </si>
  <si>
    <t>4604653250582</t>
  </si>
  <si>
    <t>РУФ БАТТС Н ЭКСТРА 1000x600x200 пач.</t>
  </si>
  <si>
    <t>191159</t>
  </si>
  <si>
    <t>РУФ БАТТС Н ЭКСТРА</t>
  </si>
  <si>
    <t>4604653266224</t>
  </si>
  <si>
    <t>РУФ БАТТС Н ЭКСТРА 2000x1200x160 15шт./пал.</t>
  </si>
  <si>
    <t>240100</t>
  </si>
  <si>
    <t>4604653250544</t>
  </si>
  <si>
    <t>РУФ БАТТС Н ЭКСТРА 1000x600x160 пач.</t>
  </si>
  <si>
    <t>191145</t>
  </si>
  <si>
    <t>4604653250537</t>
  </si>
  <si>
    <t>РУФ БАТТС Н ЭКСТРА 1000x600x150 пач.</t>
  </si>
  <si>
    <t>191117</t>
  </si>
  <si>
    <t>4604653272430</t>
  </si>
  <si>
    <t>РУФ БАТТС Н ЭКСТРА 2000x1200x140 16шт./пал.</t>
  </si>
  <si>
    <t>265129</t>
  </si>
  <si>
    <t>4604653250520</t>
  </si>
  <si>
    <t>РУФ БАТТС Н ЭКСТРА 1000x600x140 пач.</t>
  </si>
  <si>
    <t>191112</t>
  </si>
  <si>
    <t>4604653268778</t>
  </si>
  <si>
    <t>РУФ БАТТС Н ЭКСТРА 2000x1200x120 20шт./пал.</t>
  </si>
  <si>
    <t>247313</t>
  </si>
  <si>
    <t>4604653250506</t>
  </si>
  <si>
    <t>РУФ БАТТС Н ЭКСТРА 1000x600x120 пач.</t>
  </si>
  <si>
    <t>191096</t>
  </si>
  <si>
    <t>4604653274090</t>
  </si>
  <si>
    <t>РУФ БАТТС Н ЭКСТРА 2000x1200x100 24шт./пал.</t>
  </si>
  <si>
    <t>270820</t>
  </si>
  <si>
    <t>4604653250483</t>
  </si>
  <si>
    <t>РУФ БАТТС Н ЭКСТРА 1000x600x100 пач.</t>
  </si>
  <si>
    <t>191007</t>
  </si>
  <si>
    <t>4604653250469</t>
  </si>
  <si>
    <t>РУФ БАТТС Н ЭКСТРА 1000x600x80 пач.</t>
  </si>
  <si>
    <t>190996</t>
  </si>
  <si>
    <t>4604653250636</t>
  </si>
  <si>
    <t>РУФ БАТТС Н ЭКСТРА 1000x600x50 пач.</t>
  </si>
  <si>
    <t>190959</t>
  </si>
  <si>
    <t>4604653258656</t>
  </si>
  <si>
    <t>РУФ БАТТС В ОПТИМА 1000x600x200 пач.</t>
  </si>
  <si>
    <t>219947</t>
  </si>
  <si>
    <t>Кровельная теплоизоляция верхнего слоя</t>
  </si>
  <si>
    <t>РУФ БАТТС В ОПТИМА</t>
  </si>
  <si>
    <t>4604653251473</t>
  </si>
  <si>
    <t>РУФ БАТТС В ОПТИМА 1000x600x150 пач.</t>
  </si>
  <si>
    <t>194649</t>
  </si>
  <si>
    <t>4604653253064</t>
  </si>
  <si>
    <t>РУФ БАТТС В ОПТИМА 1000x600x120 пач.</t>
  </si>
  <si>
    <t>207804</t>
  </si>
  <si>
    <t>4604653251466</t>
  </si>
  <si>
    <t>РУФ БАТТС В ОПТИМА 1000x600x100 пач.</t>
  </si>
  <si>
    <t>194648</t>
  </si>
  <si>
    <t>4604653274076</t>
  </si>
  <si>
    <t>РУФ БАТТС В ОПТИМА 2000x1200x50 48шт./пал.</t>
  </si>
  <si>
    <t>270830</t>
  </si>
  <si>
    <t>4604653251435</t>
  </si>
  <si>
    <t>РУФ БАТТС В ОПТИМА 1000x600x50 пач.</t>
  </si>
  <si>
    <t>194640</t>
  </si>
  <si>
    <t>4604653260994</t>
  </si>
  <si>
    <t>225319</t>
  </si>
  <si>
    <t>РУФ БАТТС В ОПТИМА 1000x600x40 пач.</t>
  </si>
  <si>
    <t>4604653259974</t>
  </si>
  <si>
    <t>РУФ БАТТС В ЭКСТРА 2000x1200x50 22шт./пал.</t>
  </si>
  <si>
    <t>223073</t>
  </si>
  <si>
    <t>РУФ БАТТС В ЭКСТРА</t>
  </si>
  <si>
    <t>4604653251251</t>
  </si>
  <si>
    <t>РУФ БАТТС В ЭКСТРА 1000x600x50 пач.</t>
  </si>
  <si>
    <t>193719</t>
  </si>
  <si>
    <t>4604653259967</t>
  </si>
  <si>
    <t>РУФ БАТТС В ЭКСТРА 2000x1200x40 28шт./пал.</t>
  </si>
  <si>
    <t>193723</t>
  </si>
  <si>
    <t>4604653251244</t>
  </si>
  <si>
    <t>РУФ БАТТС В ЭКСТРА 1000x600x40 пач.</t>
  </si>
  <si>
    <t>193709</t>
  </si>
  <si>
    <t>4604653273505</t>
  </si>
  <si>
    <t>РУФ БАТТС Д СТАНДАРТ 1000x600x200 пач.</t>
  </si>
  <si>
    <t>255231</t>
  </si>
  <si>
    <t>Кровельная теплоизоляция двойной плотности</t>
  </si>
  <si>
    <t>РУФ БАТТС Д СТАНДАРТ</t>
  </si>
  <si>
    <t>4604653264817</t>
  </si>
  <si>
    <t>РУФ БАТТС Д СТАНДАРТ 2000x1200x150 16шт./пал.</t>
  </si>
  <si>
    <t>236519</t>
  </si>
  <si>
    <t>4604653266675</t>
  </si>
  <si>
    <t>РУФ БАТТС Д СТАНДАРТ 1000x600x150 пач.</t>
  </si>
  <si>
    <t>238349</t>
  </si>
  <si>
    <t>4604653273482</t>
  </si>
  <si>
    <t>РУФ БАТТС Д СТАНДАРТ 1000x600x120 пач.</t>
  </si>
  <si>
    <t>255228</t>
  </si>
  <si>
    <t>4604653274038</t>
  </si>
  <si>
    <t>РУФ БАТТС Д СТАНДАРТ 2000x1200x100 24шт./пал.</t>
  </si>
  <si>
    <t>270163</t>
  </si>
  <si>
    <t>4604653266231</t>
  </si>
  <si>
    <t>РУФ БАТТС Д СТАНДАРТ 1000x600x100 пач.</t>
  </si>
  <si>
    <t>235700</t>
  </si>
  <si>
    <t>4604653260956</t>
  </si>
  <si>
    <t>270354</t>
  </si>
  <si>
    <t>4604653265920</t>
  </si>
  <si>
    <t>270849</t>
  </si>
  <si>
    <t>4604653251879</t>
  </si>
  <si>
    <t>РУФ БАТТС Д ОПТИМА 1000x600x200 пач.</t>
  </si>
  <si>
    <t>203598</t>
  </si>
  <si>
    <t>РУФ БАТТС Д ОПТИМА</t>
  </si>
  <si>
    <t>4604653251848</t>
  </si>
  <si>
    <t>РУФ БАТТС Д ОПТИМА 1000x600x180 пач.</t>
  </si>
  <si>
    <t>203408</t>
  </si>
  <si>
    <t>4604653259448</t>
  </si>
  <si>
    <t>РУФ БАТТС Д ОПТИМА 2000x1200x150 16шт./пал.</t>
  </si>
  <si>
    <t>221248</t>
  </si>
  <si>
    <t>4604653251824</t>
  </si>
  <si>
    <t>РУФ БАТТС Д ОПТИМА 1000x600x150 пач.</t>
  </si>
  <si>
    <t>203400</t>
  </si>
  <si>
    <t>4604653251800</t>
  </si>
  <si>
    <t>РУФ БАТТС Д ОПТИМА 1000x600x120 пач.</t>
  </si>
  <si>
    <t>203342</t>
  </si>
  <si>
    <t>4604653266651</t>
  </si>
  <si>
    <t>РУФ БАТТС Д ОПТИМА 2000x1200x100 24шт./пал.</t>
  </si>
  <si>
    <t>241313</t>
  </si>
  <si>
    <t>4604653251886</t>
  </si>
  <si>
    <t>РУФ БАТТС Д ОПТИМА 1000x600x100 пач.</t>
  </si>
  <si>
    <t>203315</t>
  </si>
  <si>
    <t>4604653252517</t>
  </si>
  <si>
    <t>РУФ БАТТС Д ОПТИМА 1000x600x60 пач.</t>
  </si>
  <si>
    <t>205341</t>
  </si>
  <si>
    <t>4604653252678</t>
  </si>
  <si>
    <t>РУФ БАТТС Д ЭКСТРА 1000x600x200 пач.</t>
  </si>
  <si>
    <t>205881</t>
  </si>
  <si>
    <t>РУФ БАТТС Д ЭКСТРА</t>
  </si>
  <si>
    <t>4604653252289</t>
  </si>
  <si>
    <t>РУФ БАТТС Д ЭКСТРА 1000x600x150 пач.</t>
  </si>
  <si>
    <t>203911</t>
  </si>
  <si>
    <t>4604653252258</t>
  </si>
  <si>
    <t>РУФ БАТТС Д ЭКСТРА 1000x600x120 пач.</t>
  </si>
  <si>
    <t>203902</t>
  </si>
  <si>
    <t>4604653263254</t>
  </si>
  <si>
    <t>РУФ БАТТС Д ЭКСТРА 2000x1200x100 24шт./пал.</t>
  </si>
  <si>
    <t>229262</t>
  </si>
  <si>
    <t>РУФ БАТТС Д ЭКСТРА 1000x600x100 пач.</t>
  </si>
  <si>
    <t>203895</t>
  </si>
  <si>
    <t>4604653252227</t>
  </si>
  <si>
    <t>РУФ БАТТС Д ЭКСТРА 1000x600x60 пач.</t>
  </si>
  <si>
    <t>248920</t>
  </si>
  <si>
    <t>3. Изоляция для штукатурных фасадных систем</t>
  </si>
  <si>
    <t>4604653259837</t>
  </si>
  <si>
    <t>4604653249340</t>
  </si>
  <si>
    <t>1200x1000</t>
  </si>
  <si>
    <t>Теплоизоляция штукатурных фасадов в малоэтажном строительстве</t>
  </si>
  <si>
    <t>РОКФАСАД</t>
  </si>
  <si>
    <t>РОКФАСАД 1000x600x100 пач.</t>
  </si>
  <si>
    <t>4604653259844</t>
  </si>
  <si>
    <t>4604653249319</t>
  </si>
  <si>
    <t>4604653243454</t>
  </si>
  <si>
    <t>ФАСАД БАТТС ОПТИМА 1200x600x200 пач.</t>
  </si>
  <si>
    <t>207126</t>
  </si>
  <si>
    <t>Теплоизоляция фасадных систем с наружными штукатурными слоями</t>
  </si>
  <si>
    <t>ФАСАД БАТТС ОПТИМА</t>
  </si>
  <si>
    <t>4604653272478</t>
  </si>
  <si>
    <t>ФАСАД БАТТС ОПТИМА 1000x600x200 пач.</t>
  </si>
  <si>
    <t>265466</t>
  </si>
  <si>
    <t>4604653243430</t>
  </si>
  <si>
    <t>207122</t>
  </si>
  <si>
    <t>4604653253095</t>
  </si>
  <si>
    <t>201094</t>
  </si>
  <si>
    <t>4604653270573</t>
  </si>
  <si>
    <t>4604653243409</t>
  </si>
  <si>
    <t>ФАСАД БАТТС ОПТИМА 1200x600x150 32пач./пал.</t>
  </si>
  <si>
    <t>257934</t>
  </si>
  <si>
    <t>ФАСАД БАТТС ОПТИМА 1200x600x150 пач.</t>
  </si>
  <si>
    <t>207038</t>
  </si>
  <si>
    <t>4604653242983</t>
  </si>
  <si>
    <t>4604653272928</t>
  </si>
  <si>
    <t>ФАСАД БАТТС ОПТИМА 1000x600x150 16пач./пал.</t>
  </si>
  <si>
    <t>230475</t>
  </si>
  <si>
    <t>ФАСАД БАТТС ОПТИМА 1000x600x150 пач.</t>
  </si>
  <si>
    <t>195962</t>
  </si>
  <si>
    <t>4604653243393</t>
  </si>
  <si>
    <t>ФАСАД БАТТС ОПТИМА 1200x600x140 пач.</t>
  </si>
  <si>
    <t>206953</t>
  </si>
  <si>
    <t>4604653242877</t>
  </si>
  <si>
    <t>ФАСАД БАТТС ОПТИМА 1000x600x140 пач.</t>
  </si>
  <si>
    <t>195959</t>
  </si>
  <si>
    <t>4604653243386</t>
  </si>
  <si>
    <t>ФАСАД БАТТС ОПТИМА 1200x600x130 пач.</t>
  </si>
  <si>
    <t>206949</t>
  </si>
  <si>
    <t>4604653242969</t>
  </si>
  <si>
    <t>ФАСАД БАТТС ОПТИМА 1000x600x130 пач.</t>
  </si>
  <si>
    <t>195958</t>
  </si>
  <si>
    <t>4604653243379</t>
  </si>
  <si>
    <t>ФАСАД БАТТС ОПТИМА 1200x600x120 пач.</t>
  </si>
  <si>
    <t>206946</t>
  </si>
  <si>
    <t>4604653242952</t>
  </si>
  <si>
    <t>ФАСАД БАТТС ОПТИМА 1000x600x120 пач.</t>
  </si>
  <si>
    <t>195955</t>
  </si>
  <si>
    <t>4604653270610</t>
  </si>
  <si>
    <t>4604653243355</t>
  </si>
  <si>
    <t>ФАСАД БАТТС ОПТИМА 1200x600x100 48пач./пал.</t>
  </si>
  <si>
    <t>258120</t>
  </si>
  <si>
    <t>ФАСАД БАТТС ОПТИМА 1200x600x100 пач.</t>
  </si>
  <si>
    <t>206920</t>
  </si>
  <si>
    <t>4604653242938</t>
  </si>
  <si>
    <t>ФАСАД БАТТС ОПТИМА 1000x600x100 16пач./пал.</t>
  </si>
  <si>
    <t>230459</t>
  </si>
  <si>
    <t>ФАСАД БАТТС ОПТИМА 1000x600x100 пач.</t>
  </si>
  <si>
    <t>195953</t>
  </si>
  <si>
    <t>4604653243331</t>
  </si>
  <si>
    <t>ФАСАД БАТТС ОПТИМА 1200x600x80 пач.</t>
  </si>
  <si>
    <t>206804</t>
  </si>
  <si>
    <t>4604653258953</t>
  </si>
  <si>
    <t>ФАСАД БАТТС ОПТИМА 1000x600x80 пач.</t>
  </si>
  <si>
    <t>220983</t>
  </si>
  <si>
    <t>4604653270535</t>
  </si>
  <si>
    <t>4604653243300</t>
  </si>
  <si>
    <t>ФАСАД БАТТС ОПТИМА 1200x600x50 36пач./пал.</t>
  </si>
  <si>
    <t>257873</t>
  </si>
  <si>
    <t>ФАСАД БАТТС ОПТИМА 1200x600x50 пач.</t>
  </si>
  <si>
    <t>138506</t>
  </si>
  <si>
    <t>4604653237514</t>
  </si>
  <si>
    <t>4604653266200</t>
  </si>
  <si>
    <t>ФАСАД БАТТС ЭКСТРА 1200x600x200 пач.</t>
  </si>
  <si>
    <t>240096</t>
  </si>
  <si>
    <t>ФАСАД БАТТС ЭКСТРА</t>
  </si>
  <si>
    <t>4604653272461</t>
  </si>
  <si>
    <t>ФАСАД БАТТС ЭКСТРА 1000x600x200 пач.</t>
  </si>
  <si>
    <t>266550</t>
  </si>
  <si>
    <t>4604653265807</t>
  </si>
  <si>
    <t>ФАСАД БАТТС ЭКСТРА 1200x600x150 пач.</t>
  </si>
  <si>
    <t>239503</t>
  </si>
  <si>
    <t>4604653270474</t>
  </si>
  <si>
    <t>ФАСАД БАТТС ЭКСТРА 1000x600x150 пач.</t>
  </si>
  <si>
    <t>239492</t>
  </si>
  <si>
    <t>4604653266163</t>
  </si>
  <si>
    <t>ФАСАД БАТТС ЭКСТРА 1200x600x120 пач.</t>
  </si>
  <si>
    <t>240021</t>
  </si>
  <si>
    <t>4604653272980</t>
  </si>
  <si>
    <t>ФАСАД БАТТС ЭКСТРА 1000x600x120 пач.</t>
  </si>
  <si>
    <t>239491</t>
  </si>
  <si>
    <t>4604653268136</t>
  </si>
  <si>
    <t>4604653265791</t>
  </si>
  <si>
    <t>ФАСАД БАТТС ЭКСТРА 1200x600x100 48пач./пал.</t>
  </si>
  <si>
    <t>245121</t>
  </si>
  <si>
    <t>ФАСАД БАТТС ЭКСТРА 1200x600x100 пач.</t>
  </si>
  <si>
    <t>239501</t>
  </si>
  <si>
    <t>4604653273994</t>
  </si>
  <si>
    <t>4604653269539</t>
  </si>
  <si>
    <t>ФАСАД БАТТС ЭКСТРА 1000x600x100 48пач./пал.</t>
  </si>
  <si>
    <t>270666</t>
  </si>
  <si>
    <t>4604653268044</t>
  </si>
  <si>
    <t>ФАСАД БАТТС ЭКСТРА 1000x600x100 24пач./пал.</t>
  </si>
  <si>
    <t>243738</t>
  </si>
  <si>
    <t>ФАСАД БАТТС ЭКСТРА 1000x600x100 пач.</t>
  </si>
  <si>
    <t>239490</t>
  </si>
  <si>
    <t>4604653269034</t>
  </si>
  <si>
    <t>4604653265784</t>
  </si>
  <si>
    <t>ФАСАД БАТТС ЭКСТРА 1200x600x50 48пач./пал.</t>
  </si>
  <si>
    <t>248545</t>
  </si>
  <si>
    <t>ФАСАД БАТТС ЭКСТРА 1200x600x50 пач.</t>
  </si>
  <si>
    <t>239499</t>
  </si>
  <si>
    <t>4604653273987</t>
  </si>
  <si>
    <t>4604653266989</t>
  </si>
  <si>
    <t>270599</t>
  </si>
  <si>
    <t>4604653269522</t>
  </si>
  <si>
    <t>244246</t>
  </si>
  <si>
    <t>Теплоизоляция фасадных систем с наружными штукатурными слоями (двойной плотности)</t>
  </si>
  <si>
    <t>ФАСАД БАТТС Д ОПТИМА</t>
  </si>
  <si>
    <t>4604653274137</t>
  </si>
  <si>
    <t>270810</t>
  </si>
  <si>
    <t>4604653272805</t>
  </si>
  <si>
    <t>ФАСАД БАТТС Д ОПТИМА 1000x600x200 пач.</t>
  </si>
  <si>
    <t>248361</t>
  </si>
  <si>
    <t>4604653271075</t>
  </si>
  <si>
    <t>259947</t>
  </si>
  <si>
    <t>4604653272799</t>
  </si>
  <si>
    <t>ФАСАД БАТТС Д ОПТИМА 1000x600x180 пач.</t>
  </si>
  <si>
    <t>257108</t>
  </si>
  <si>
    <t>4604653271051</t>
  </si>
  <si>
    <t>259946</t>
  </si>
  <si>
    <t>4604653272782</t>
  </si>
  <si>
    <t>ФАСАД БАТТС Д ОПТИМА 1000x600x170 пач.</t>
  </si>
  <si>
    <t>243013</t>
  </si>
  <si>
    <t>4604653271037</t>
  </si>
  <si>
    <t>259296</t>
  </si>
  <si>
    <t>4604653272775</t>
  </si>
  <si>
    <t>ФАСАД БАТТС Д ОПТИМА 1000x600x160 пач.</t>
  </si>
  <si>
    <t>242779</t>
  </si>
  <si>
    <t>4604653271020</t>
  </si>
  <si>
    <t>4604653271013</t>
  </si>
  <si>
    <t>264200</t>
  </si>
  <si>
    <t>259291</t>
  </si>
  <si>
    <t>4604653272768</t>
  </si>
  <si>
    <t>4604653272751</t>
  </si>
  <si>
    <t>ФАСАД БАТТС Д ОПТИМА 1000x600x150 32пач./пал.</t>
  </si>
  <si>
    <t>256978</t>
  </si>
  <si>
    <t>ФАСАД БАТТС Д ОПТИМА 1000x600x150 пач.</t>
  </si>
  <si>
    <t>242297</t>
  </si>
  <si>
    <t>4604653270993</t>
  </si>
  <si>
    <t>259290</t>
  </si>
  <si>
    <t>4604653272744</t>
  </si>
  <si>
    <t>ФАСАД БАТТС Д ОПТИМА 1000x600x140 пач.</t>
  </si>
  <si>
    <t>257107</t>
  </si>
  <si>
    <t>4604653270979</t>
  </si>
  <si>
    <t>259289</t>
  </si>
  <si>
    <t>4604653272737</t>
  </si>
  <si>
    <t>ФАСАД БАТТС Д ОПТИМА 1000x600x130 пач.</t>
  </si>
  <si>
    <t>251133</t>
  </si>
  <si>
    <t>4604653270962</t>
  </si>
  <si>
    <t>4604653270955</t>
  </si>
  <si>
    <t>259955</t>
  </si>
  <si>
    <t>259285</t>
  </si>
  <si>
    <t>4604653274144</t>
  </si>
  <si>
    <t>4604653272720</t>
  </si>
  <si>
    <t>ФАСАД БАТТС Д ОПТИМА 1000x600x120 40пач./пал.</t>
  </si>
  <si>
    <t>270807</t>
  </si>
  <si>
    <t>ФАСАД БАТТС Д ОПТИМА 1000x600x120 пач.</t>
  </si>
  <si>
    <t>244102</t>
  </si>
  <si>
    <t>4604653270948</t>
  </si>
  <si>
    <t>4604653270931</t>
  </si>
  <si>
    <t>270675</t>
  </si>
  <si>
    <t>259262</t>
  </si>
  <si>
    <t>4604653272713</t>
  </si>
  <si>
    <t>4604653272706</t>
  </si>
  <si>
    <t>ФАСАД БАТТС Д ОПТИМА 1000x600x100 32пач./пал.</t>
  </si>
  <si>
    <t>257942</t>
  </si>
  <si>
    <t>ФАСАД БАТТС Д ОПТИМА 1000x600x100 пач.</t>
  </si>
  <si>
    <t>242197</t>
  </si>
  <si>
    <t>4604653265852</t>
  </si>
  <si>
    <t>ФАСАД БАТТС Д ЭКСТРА 1200x600x200 пач.</t>
  </si>
  <si>
    <t>ФАСАД БАТТС Д ЭКСТРА</t>
  </si>
  <si>
    <t>4604653272867</t>
  </si>
  <si>
    <t>ФАСАД БАТТС Д ЭКСТРА 1000x600x200 пач.</t>
  </si>
  <si>
    <t>240134</t>
  </si>
  <si>
    <t>4604653271235</t>
  </si>
  <si>
    <t>260266</t>
  </si>
  <si>
    <t>4604653272843</t>
  </si>
  <si>
    <t>ФАСАД БАТТС Д ЭКСТРА 1000x600x150 пач.</t>
  </si>
  <si>
    <t>239635</t>
  </si>
  <si>
    <t>4604653271174</t>
  </si>
  <si>
    <t>260028</t>
  </si>
  <si>
    <t>4604653272812</t>
  </si>
  <si>
    <t>ФАСАД БАТТС Д ЭКСТРА 1000x600x120 пач.</t>
  </si>
  <si>
    <t>240128</t>
  </si>
  <si>
    <t>4604653271143</t>
  </si>
  <si>
    <t>4604653271136</t>
  </si>
  <si>
    <t>260278</t>
  </si>
  <si>
    <t>259409</t>
  </si>
  <si>
    <t>4604653269188</t>
  </si>
  <si>
    <t>4604653269171</t>
  </si>
  <si>
    <t>ФАСАД БАТТС Д ЭКСТРА 1000x600x100 16пач./пал.</t>
  </si>
  <si>
    <t>249001</t>
  </si>
  <si>
    <t>ФАСАД БАТТС Д ЭКСТРА 1000x600x100 пач.</t>
  </si>
  <si>
    <t>239432</t>
  </si>
  <si>
    <t>4604653270146</t>
  </si>
  <si>
    <t>ВЕНТИ БАТТС ОПТИМА КС 1000x600x100 пач.</t>
  </si>
  <si>
    <t>256822</t>
  </si>
  <si>
    <t>Теплоизоляция навесных фасадных систем с воздушным зазором</t>
  </si>
  <si>
    <t>ВЕНТИ БАТТС ОПТИМА КС</t>
  </si>
  <si>
    <t>4604653248824</t>
  </si>
  <si>
    <t>ВЕНТИ БАТТС КС 1000x600x100 пач.</t>
  </si>
  <si>
    <t>166700</t>
  </si>
  <si>
    <t>ВЕНТИ БАТТС КС</t>
  </si>
  <si>
    <t>4604653269652</t>
  </si>
  <si>
    <t>ВЕНТИ БАТТС Д ОПТИМА КС 1000x600x100 пач.</t>
  </si>
  <si>
    <t>253664</t>
  </si>
  <si>
    <t>Теплоизоляция навесных фасадных систем с воздушным зазором (двойной плотности)</t>
  </si>
  <si>
    <t>ВЕНТИ БАТТС Д ОПТИМА КС</t>
  </si>
  <si>
    <t>4604653250346</t>
  </si>
  <si>
    <t>ВЕНТИ БАТТС Д КС 1000x600x100 пач.</t>
  </si>
  <si>
    <t>180622</t>
  </si>
  <si>
    <t>ВЕНТИ БАТТС Д КС</t>
  </si>
  <si>
    <t>4604653254740</t>
  </si>
  <si>
    <t>ВЕНТИ БАТТС Н ОПТИМА</t>
  </si>
  <si>
    <t>ВЕНТИ БАТТС Н ОПТИМА 1000x600x150 пач.</t>
  </si>
  <si>
    <t>205049</t>
  </si>
  <si>
    <t>4604653254733</t>
  </si>
  <si>
    <t>ВЕНТИ БАТТС Н ОПТИМА 1000x600x130 пач.</t>
  </si>
  <si>
    <t>213889</t>
  </si>
  <si>
    <t>4604653253415</t>
  </si>
  <si>
    <t>ВЕНТИ БАТТС Н ОПТИМА 1000x600x120 пач. ELA</t>
  </si>
  <si>
    <t>209197</t>
  </si>
  <si>
    <t>4604653253422</t>
  </si>
  <si>
    <t>ВЕНТИ БАТТС Н ОПТИМА 1000x600x120 пач. ZHE,VYB,TRK</t>
  </si>
  <si>
    <t>209212</t>
  </si>
  <si>
    <t>4604653253040</t>
  </si>
  <si>
    <t>ВЕНТИ БАТТС Н ОПТИМА 1000x600x110 пач. ELA</t>
  </si>
  <si>
    <t>270793</t>
  </si>
  <si>
    <t>4604653253033</t>
  </si>
  <si>
    <t>ВЕНТИ БАТТС Н ОПТИМА 1000x600x110 пач. ZHE,VYB,TRK</t>
  </si>
  <si>
    <t>207075</t>
  </si>
  <si>
    <t>4604653253026</t>
  </si>
  <si>
    <t>ВЕНТИ БАТТС Н ОПТИМА 1000x600x100 пач.</t>
  </si>
  <si>
    <t>207074</t>
  </si>
  <si>
    <t>4604653259394</t>
  </si>
  <si>
    <t>ВЕНТИ БАТТС Н ОПТИМА 1000x600x50 пач.</t>
  </si>
  <si>
    <t>207069</t>
  </si>
  <si>
    <t>4604653266811</t>
  </si>
  <si>
    <t>ВЕНТИ БАТТС Н</t>
  </si>
  <si>
    <t>ВЕНТИ БАТТС Н 1000x600x150 пач.</t>
  </si>
  <si>
    <t>176484</t>
  </si>
  <si>
    <t>4604653235800</t>
  </si>
  <si>
    <t>ВЕНТИ БАТТС Н 1000x600x130 пач.</t>
  </si>
  <si>
    <t>39131</t>
  </si>
  <si>
    <t>4604653273628</t>
  </si>
  <si>
    <t>179588</t>
  </si>
  <si>
    <t>4604653235794</t>
  </si>
  <si>
    <t>39130</t>
  </si>
  <si>
    <t>4604653235787</t>
  </si>
  <si>
    <t>ВЕНТИ БАТТС Н 1000x600x110 пач.</t>
  </si>
  <si>
    <t>39129</t>
  </si>
  <si>
    <t>4604653235770</t>
  </si>
  <si>
    <t>4604653273611</t>
  </si>
  <si>
    <t>179587</t>
  </si>
  <si>
    <t>39128</t>
  </si>
  <si>
    <t>4604653273604</t>
  </si>
  <si>
    <t>179575</t>
  </si>
  <si>
    <t>4604653235718</t>
  </si>
  <si>
    <t>39123</t>
  </si>
  <si>
    <t>4604653249296</t>
  </si>
  <si>
    <t>ВЕНТИ БАТТС ОПТИМА 1000x600x180 пач.</t>
  </si>
  <si>
    <t>173807</t>
  </si>
  <si>
    <t>ВЕНТИ БАТТС ОПТИМА</t>
  </si>
  <si>
    <t>ВЕНТИ БАТТС ОПТИМА 1000x600x150 пач.</t>
  </si>
  <si>
    <t>ВЕНТИ БАТТС ОПТИМА 1000x600x120 пач.</t>
  </si>
  <si>
    <t>4604653269287</t>
  </si>
  <si>
    <t>4604653269270</t>
  </si>
  <si>
    <t>4604653269294</t>
  </si>
  <si>
    <t>ВЕНТИ БАТТС ОПТИМА 1000x600x100 24пач./пал.</t>
  </si>
  <si>
    <t>254672</t>
  </si>
  <si>
    <t>254671</t>
  </si>
  <si>
    <t>ВЕНТИ БАТТС ОПТИМА 1000x600x100 пач.</t>
  </si>
  <si>
    <t>254664</t>
  </si>
  <si>
    <t>ВЕНТИ БАТТС ОПТИМА 1000x600x80 пач.</t>
  </si>
  <si>
    <t>ВЕНТИ БАТТС ОПТИМА 1000x600x60 пач.</t>
  </si>
  <si>
    <t>4604653269256</t>
  </si>
  <si>
    <t>4604653269249</t>
  </si>
  <si>
    <t>4604653269263</t>
  </si>
  <si>
    <t>ВЕНТИ БАТТС ОПТИМА 1000x600x50 24пач./пал.</t>
  </si>
  <si>
    <t>254669</t>
  </si>
  <si>
    <t>254668</t>
  </si>
  <si>
    <t>ВЕНТИ БАТТС ОПТИМА 1000x600x50 пач.</t>
  </si>
  <si>
    <t>254660</t>
  </si>
  <si>
    <t>4604653255006</t>
  </si>
  <si>
    <t>204679</t>
  </si>
  <si>
    <t>4604653000767</t>
  </si>
  <si>
    <t>ВЕНТИ БАТТС 1000x600x180 пач.</t>
  </si>
  <si>
    <t>39121</t>
  </si>
  <si>
    <t>ВЕНТИ БАТТС</t>
  </si>
  <si>
    <t>4604653000736</t>
  </si>
  <si>
    <t>ВЕНТИ БАТТС 1000x600x150 пач.</t>
  </si>
  <si>
    <t>39118</t>
  </si>
  <si>
    <t>4604653237798</t>
  </si>
  <si>
    <t>ВЕНТИ БАТТС 1000x600x120 пач.</t>
  </si>
  <si>
    <t>139177</t>
  </si>
  <si>
    <t>4604653269836</t>
  </si>
  <si>
    <t>4604653269805</t>
  </si>
  <si>
    <t>4604653269812</t>
  </si>
  <si>
    <t>ВЕНТИ БАТТС 1000x600x100 24пач./пал.</t>
  </si>
  <si>
    <t>254658</t>
  </si>
  <si>
    <t>254657</t>
  </si>
  <si>
    <t>ВЕНТИ БАТТС 1000x600x100 пач.</t>
  </si>
  <si>
    <t>254637</t>
  </si>
  <si>
    <t>4604653000668</t>
  </si>
  <si>
    <t>ВЕНТИ БАТТС 1000x600x80 пач.</t>
  </si>
  <si>
    <t>39111</t>
  </si>
  <si>
    <t>4604653237781</t>
  </si>
  <si>
    <t>ВЕНТИ БАТТС 1000x600x60 пач.</t>
  </si>
  <si>
    <t>139162</t>
  </si>
  <si>
    <t>4604653269829</t>
  </si>
  <si>
    <t>4604653269782</t>
  </si>
  <si>
    <t>4604653269799</t>
  </si>
  <si>
    <t>ВЕНТИ БАТТС 1000x600x50 24пач./пал.</t>
  </si>
  <si>
    <t>254651</t>
  </si>
  <si>
    <t>254650</t>
  </si>
  <si>
    <t>ВЕНТИ БАТТС 1000x600x50 пач.</t>
  </si>
  <si>
    <t>254635</t>
  </si>
  <si>
    <t>4604653000620</t>
  </si>
  <si>
    <t>ВЕНТИ БАТТС 1000x600x40 пач.</t>
  </si>
  <si>
    <t>74368</t>
  </si>
  <si>
    <t>4604653000613</t>
  </si>
  <si>
    <t>ВЕНТИ БАТТС 1000x600x30 пач. VYB,ELA,TRK</t>
  </si>
  <si>
    <t>66969</t>
  </si>
  <si>
    <t>4604653273529</t>
  </si>
  <si>
    <t>ВЕНТИ БАТТС 1000x600x30 пач. ZHE</t>
  </si>
  <si>
    <t>243228</t>
  </si>
  <si>
    <t>4604653269720</t>
  </si>
  <si>
    <t>ВЕНТИ БАТТС Д ОПТИМА 1000x600x200 пач.</t>
  </si>
  <si>
    <t>210844</t>
  </si>
  <si>
    <t>ВЕНТИ БАТТС Д ОПТИМА</t>
  </si>
  <si>
    <t>4604653269416</t>
  </si>
  <si>
    <t>ВЕНТИ БАТТС Д ОПТИМА 1000x600x160 пач.</t>
  </si>
  <si>
    <t>217505</t>
  </si>
  <si>
    <t>4604653264213</t>
  </si>
  <si>
    <t>4604653254634</t>
  </si>
  <si>
    <t>ВЕНТИ БАТТС Д ОПТИМА 1000x600x150 16пач./пал.</t>
  </si>
  <si>
    <t>233677</t>
  </si>
  <si>
    <t>4604653273598</t>
  </si>
  <si>
    <t>ВЕНТИ БАТТС Д ОПТИМА 1000x600x150 8пач./пал.</t>
  </si>
  <si>
    <t>251134</t>
  </si>
  <si>
    <t>ВЕНТИ БАТТС Д ОПТИМА 1000x600x150 пач.</t>
  </si>
  <si>
    <t>205175</t>
  </si>
  <si>
    <t>4604653265043</t>
  </si>
  <si>
    <t>ВЕНТИ БАТТС Д ОПТИМА 1000x600x120 пач.</t>
  </si>
  <si>
    <t>209162</t>
  </si>
  <si>
    <t>4604653268822</t>
  </si>
  <si>
    <t>4604653253446</t>
  </si>
  <si>
    <t>ВЕНТИ БАТТС Д ОПТИМА 1000x600x100 16пач./пал.</t>
  </si>
  <si>
    <t>247839</t>
  </si>
  <si>
    <t>4604653273574</t>
  </si>
  <si>
    <t>ВЕНТИ БАТТС Д ОПТИМА 1000x600x100 8пач./пал.</t>
  </si>
  <si>
    <t>254198</t>
  </si>
  <si>
    <t>207110</t>
  </si>
  <si>
    <t>4604653208996</t>
  </si>
  <si>
    <t>ВЕНТИ БАТТС Д 1000x600x200 пач.</t>
  </si>
  <si>
    <t>39151</t>
  </si>
  <si>
    <t>ВЕНТИ БАТТС Д</t>
  </si>
  <si>
    <t>4604653208958</t>
  </si>
  <si>
    <t>ВЕНТИ БАТТС Д 1000x600x160 пач.</t>
  </si>
  <si>
    <t>39147</t>
  </si>
  <si>
    <t>4604653259943</t>
  </si>
  <si>
    <t>4604653208941</t>
  </si>
  <si>
    <t>ВЕНТИ БАТТС Д 1000x600x150 16пач./пал.</t>
  </si>
  <si>
    <t>222300</t>
  </si>
  <si>
    <t>4604653273567</t>
  </si>
  <si>
    <t>4604653273550</t>
  </si>
  <si>
    <t>ВЕНТИ БАТТС Д 1000x600x150 8пач./пал.</t>
  </si>
  <si>
    <t>243193</t>
  </si>
  <si>
    <t>ВЕНТИ БАТТС Д 1000x600x150 пач.</t>
  </si>
  <si>
    <t>39146</t>
  </si>
  <si>
    <t>4604653208910</t>
  </si>
  <si>
    <t>ВЕНТИ БАТТС Д 1000x600x120 пач.</t>
  </si>
  <si>
    <t>39143</t>
  </si>
  <si>
    <t>4604653263179</t>
  </si>
  <si>
    <t>4604653208897</t>
  </si>
  <si>
    <t>ВЕНТИ БАТТС Д 1000x600x100 16пач./пал.</t>
  </si>
  <si>
    <t>228708</t>
  </si>
  <si>
    <t>4604653269430</t>
  </si>
  <si>
    <t>ВЕНТИ БАТТС Д 1000x600x100 8пач./пал.</t>
  </si>
  <si>
    <t>200641</t>
  </si>
  <si>
    <t>ВЕНТИ БАТТС Д 1000x600x100 пач.</t>
  </si>
  <si>
    <t>39141</t>
  </si>
  <si>
    <t>4604653207777</t>
  </si>
  <si>
    <t>Средний слой в слоистых кладках</t>
  </si>
  <si>
    <t>КАВИТИ БАТТС</t>
  </si>
  <si>
    <t>4604653264572</t>
  </si>
  <si>
    <t>КАВИТИ БАТТС 1000x600x150 пач. TRK</t>
  </si>
  <si>
    <t>176443</t>
  </si>
  <si>
    <t>КАВИТИ БАТТС 1000x600x150 пач. ZHE,VYB,ELA</t>
  </si>
  <si>
    <t>39029</t>
  </si>
  <si>
    <t>4604653207753</t>
  </si>
  <si>
    <t>КАВИТИ БАТТС 1000x600x130 пач.</t>
  </si>
  <si>
    <t>39027</t>
  </si>
  <si>
    <t>4604653261335</t>
  </si>
  <si>
    <t>4604653207722</t>
  </si>
  <si>
    <t>226818</t>
  </si>
  <si>
    <t>4604653269454</t>
  </si>
  <si>
    <t>194411</t>
  </si>
  <si>
    <t>39024</t>
  </si>
  <si>
    <t>4604653261359</t>
  </si>
  <si>
    <t>4604653207678</t>
  </si>
  <si>
    <t>226811</t>
  </si>
  <si>
    <t>4604653269447</t>
  </si>
  <si>
    <t>194407</t>
  </si>
  <si>
    <t>39019</t>
  </si>
  <si>
    <t>4604653208378</t>
  </si>
  <si>
    <t>ФЛОР БАТТС И 1000x600x150 пач.</t>
  </si>
  <si>
    <t>Тепло- и звукоизоляция полов</t>
  </si>
  <si>
    <t>ФЛОР БАТТС И</t>
  </si>
  <si>
    <t>4604653208323</t>
  </si>
  <si>
    <t>ФЛОР БАТТС И 1000x600x100 пач.</t>
  </si>
  <si>
    <t>ФЛОР БАТТС И 1000x600x80 пач.</t>
  </si>
  <si>
    <t>4604653208279</t>
  </si>
  <si>
    <t>ФЛОР БАТТС И 1000x600x50 пач.</t>
  </si>
  <si>
    <t>4604653208187</t>
  </si>
  <si>
    <t>ФЛОР БАТТС 1000x600x150 пач.</t>
  </si>
  <si>
    <t>ФЛОР БАТТС</t>
  </si>
  <si>
    <t>4604653208132</t>
  </si>
  <si>
    <t>ФЛОР БАТТС 1000x600x100 пач.</t>
  </si>
  <si>
    <t>4604653208118</t>
  </si>
  <si>
    <t>ФЛОР БАТТС 1000x600x80 пач.</t>
  </si>
  <si>
    <t>4604653262912</t>
  </si>
  <si>
    <t>4604653208088</t>
  </si>
  <si>
    <t>ФЛОР БАТТС 1000x600x50 48пач./пал.</t>
  </si>
  <si>
    <t>4604653273000</t>
  </si>
  <si>
    <t>ФЛОР БАТТС 1000x600x50 24пач./пал.</t>
  </si>
  <si>
    <t>ФЛОР БАТТС 1000x600x50 пач.</t>
  </si>
  <si>
    <t>4604653208071</t>
  </si>
  <si>
    <t>ФЛОР БАТТС 1000x600x40 пач.</t>
  </si>
  <si>
    <t>4604653208064</t>
  </si>
  <si>
    <t>ФЛОР БАТТС 1000x600x30 пач.</t>
  </si>
  <si>
    <t>4604653259851</t>
  </si>
  <si>
    <t>4604653208040</t>
  </si>
  <si>
    <t>Звукоизоляция перегородок, облицовок, перекрытий и потолков</t>
  </si>
  <si>
    <t>АКУСТИК БАТТС ПРО КС</t>
  </si>
  <si>
    <t>4604653243881</t>
  </si>
  <si>
    <t>АКУСТИК БАТТС ПРО КС 1000x600x50 пач.</t>
  </si>
  <si>
    <t>155293</t>
  </si>
  <si>
    <t>4604653237866</t>
  </si>
  <si>
    <t>АКУСТИК БАТТС ПРО 1000x600x100 пач.</t>
  </si>
  <si>
    <t>155248</t>
  </si>
  <si>
    <t>АКУСТИК БАТТС ПРО</t>
  </si>
  <si>
    <t>4604653237835</t>
  </si>
  <si>
    <t>АКУСТИК БАТТС ПРО 1000x600x75 пач.</t>
  </si>
  <si>
    <t>155245</t>
  </si>
  <si>
    <t>4604653237804</t>
  </si>
  <si>
    <t>АКУСТИК БАТТС ПРО 1000x600x50 пач.</t>
  </si>
  <si>
    <t>155242</t>
  </si>
  <si>
    <t>4604653264749</t>
  </si>
  <si>
    <t>4604653263018</t>
  </si>
  <si>
    <t>АКУСТИК БАТТС Ультратонкий</t>
  </si>
  <si>
    <t>236227</t>
  </si>
  <si>
    <t>АКУСТИК БАТТС Ультратонкий 1000x600x27 пач.</t>
  </si>
  <si>
    <t>228342</t>
  </si>
  <si>
    <t>4604653100139</t>
  </si>
  <si>
    <t>АКУСТИК БАТТС 1000x600x150 пач.</t>
  </si>
  <si>
    <t>АКУСТИК БАТТС</t>
  </si>
  <si>
    <t>4604653259516</t>
  </si>
  <si>
    <t>4604653100092</t>
  </si>
  <si>
    <t>АКУСТИК БАТТС 1000x600x100 пач.</t>
  </si>
  <si>
    <t>4604653100078</t>
  </si>
  <si>
    <t>АКУСТИК БАТТС 1000x600x75 пач.</t>
  </si>
  <si>
    <t>4604653100047</t>
  </si>
  <si>
    <t>АКУСТИК БАТТС 1000x600x60 пач.</t>
  </si>
  <si>
    <t>4604653259509</t>
  </si>
  <si>
    <t>4604653100221</t>
  </si>
  <si>
    <t>АКУСТИК БАТТС 1000x600x50 пач.</t>
  </si>
  <si>
    <t>4604653252449</t>
  </si>
  <si>
    <t>АКУСТИК БАТТС 1000x600x40 пач.</t>
  </si>
  <si>
    <t>4604653260406</t>
  </si>
  <si>
    <t>4604653260390</t>
  </si>
  <si>
    <t>КАМИН БАТТС 1000x600x30 38пач./пал.</t>
  </si>
  <si>
    <t>223361</t>
  </si>
  <si>
    <t>Теплоизоляция плоских поверхностей каминов, печей</t>
  </si>
  <si>
    <t>КАМИН БАТТС</t>
  </si>
  <si>
    <t>КАМИН БАТТС 1000x600x30 пач.</t>
  </si>
  <si>
    <t>223355</t>
  </si>
  <si>
    <t>Теплоизоляция для стен в бане и сауне</t>
  </si>
  <si>
    <t>САУНА БАТТС</t>
  </si>
  <si>
    <t>4604653259813</t>
  </si>
  <si>
    <t>4604653248060</t>
  </si>
  <si>
    <t>САУНА БАТТС 1000x600x50 12пач./пал. VYB</t>
  </si>
  <si>
    <t>222998</t>
  </si>
  <si>
    <t>САУНА БАТТС 1000x600x50 12пач./пал. ZHE</t>
  </si>
  <si>
    <t>222937</t>
  </si>
  <si>
    <t>САУНА БАТТС 1000x600x50 пач. VYB</t>
  </si>
  <si>
    <t>204341</t>
  </si>
  <si>
    <t>САУНА БАТТС 1000x600x50 пач. ZHE</t>
  </si>
  <si>
    <t>158586</t>
  </si>
  <si>
    <t>4604653266613</t>
  </si>
  <si>
    <t>4604653266583</t>
  </si>
  <si>
    <t>241306</t>
  </si>
  <si>
    <t>Теплоизоляция трехслойных стен, выполненных полностью или частично из мелкоштучных материалов, стен с отделкой сайдингом, каркасных стен, мансард, скатных кровель, полов, перекрытий</t>
  </si>
  <si>
    <t>ЛАЙТ БАТТС ЭКСТРА</t>
  </si>
  <si>
    <t>ЛАЙТ БАТТС ЭКСТРА 1000x600x100 пач.</t>
  </si>
  <si>
    <t>240906</t>
  </si>
  <si>
    <t>4604653266620</t>
  </si>
  <si>
    <t>4604653266576</t>
  </si>
  <si>
    <t>241290</t>
  </si>
  <si>
    <t>ЛАЙТ БАТТС ЭКСТРА 1000x600x50 пач.</t>
  </si>
  <si>
    <t>240902</t>
  </si>
  <si>
    <t>4604653248145</t>
  </si>
  <si>
    <t>4604653248138</t>
  </si>
  <si>
    <t>1200x1200</t>
  </si>
  <si>
    <t>ЛАЙТ БАТТС СКАНДИК 1200x600x150 20пач./пал.</t>
  </si>
  <si>
    <t>174964</t>
  </si>
  <si>
    <t>Теплоизоляция стен с отделкой сайдингом, каркасных стен, мансард, скатных кровель, полов, перекрытий</t>
  </si>
  <si>
    <t>ЛАЙТ БАТТС СКАНДИК</t>
  </si>
  <si>
    <t>4604653250339</t>
  </si>
  <si>
    <t>4604653236401</t>
  </si>
  <si>
    <t>ЛАЙТ БАТТС СКАНДИК 1200x600x100 24пач./пал.</t>
  </si>
  <si>
    <t>171956</t>
  </si>
  <si>
    <t>4604653249180</t>
  </si>
  <si>
    <t>4604653236371</t>
  </si>
  <si>
    <t>ЛАЙТ БАТТС СКАНДИК 800x600x100 36пач./пал.</t>
  </si>
  <si>
    <t>171943</t>
  </si>
  <si>
    <t>4604653237576</t>
  </si>
  <si>
    <t>4604653237569</t>
  </si>
  <si>
    <t>ЛАЙТ БАТТС СКАНДИК 800x600x50 24пач./пал.</t>
  </si>
  <si>
    <t>132919</t>
  </si>
  <si>
    <t>4604653000323</t>
  </si>
  <si>
    <t>ЛАЙТ БАТТС 1000x600x200 пач.</t>
  </si>
  <si>
    <t>69075</t>
  </si>
  <si>
    <t>ЛАЙТ БАТТС</t>
  </si>
  <si>
    <t>4604653000279</t>
  </si>
  <si>
    <t>ЛАЙТ БАТТС 1000x600x150 пач.</t>
  </si>
  <si>
    <t>69063</t>
  </si>
  <si>
    <t>4604653259523</t>
  </si>
  <si>
    <t>4604653000224</t>
  </si>
  <si>
    <t>221373</t>
  </si>
  <si>
    <t>ЛАЙТ БАТТС 1000x600x100 пач.</t>
  </si>
  <si>
    <t>58176</t>
  </si>
  <si>
    <t>4604653255112</t>
  </si>
  <si>
    <t>4604653000170</t>
  </si>
  <si>
    <t>217727</t>
  </si>
  <si>
    <t>ЛАЙТ БАТТС 1000x600x50 пач.</t>
  </si>
  <si>
    <t>58172</t>
  </si>
  <si>
    <t>руб./м3 
без НДС</t>
  </si>
  <si>
    <t>руб./м3 
с НДС 20%</t>
  </si>
  <si>
    <t>руб./м2 
с НДС 20%</t>
  </si>
  <si>
    <t>руб./м2 
без НДС</t>
  </si>
  <si>
    <t>МАШИНА 90 м3 (расчётная вместимость)</t>
  </si>
  <si>
    <t>3. Заказы на теплоизоляционные материалы поступают в производство с момента поступления денег на расчетный счет производителя.</t>
  </si>
  <si>
    <t xml:space="preserve">2. Счет является действительным к оплате в течение 3-х банковских дней. </t>
  </si>
  <si>
    <t>СКИДКА</t>
  </si>
  <si>
    <t>1. Ставка НДС применяется в соответствии с действующим законодательством.</t>
  </si>
  <si>
    <t>Важные примечания:</t>
  </si>
  <si>
    <t xml:space="preserve">ROCKWOOL Russia - ООО "РОКВУЛ" </t>
  </si>
  <si>
    <t xml:space="preserve">ПРАЙС-ЛИСТ НА ТЕПЛОИЗОЛЯЦИОННУЮ ПРОДУКЦИЮ </t>
  </si>
  <si>
    <t>шт.</t>
  </si>
  <si>
    <t>кор.</t>
  </si>
  <si>
    <t xml:space="preserve">Тарельчатый Элемент GOK-425 </t>
  </si>
  <si>
    <t>259654</t>
  </si>
  <si>
    <t>Дополнительные комплектующие</t>
  </si>
  <si>
    <t>Тарельчатый Элемент GOK-385</t>
  </si>
  <si>
    <t>259653</t>
  </si>
  <si>
    <t xml:space="preserve">Тарельчатый Элемент GOK-325 </t>
  </si>
  <si>
    <t>259652</t>
  </si>
  <si>
    <t>Тарельчатый Элемент GOK-285</t>
  </si>
  <si>
    <t>259650</t>
  </si>
  <si>
    <t>рул.</t>
  </si>
  <si>
    <t>Бутиловая соединительная лента 15мм х 1мм х 30 м (13 рул./кор.)</t>
  </si>
  <si>
    <t>258421</t>
  </si>
  <si>
    <t>Дефлектор тип Д160</t>
  </si>
  <si>
    <t>195808</t>
  </si>
  <si>
    <t>Дефлектор тип Д75</t>
  </si>
  <si>
    <t>193630</t>
  </si>
  <si>
    <t>Дорожка серая ПВХ Walkway Puzzle  0.6 x 0.6м</t>
  </si>
  <si>
    <t>215677</t>
  </si>
  <si>
    <t>Полиуретановый герметик Tytan Industry PU 40 серый 600 мл (12 шт./кор.)</t>
  </si>
  <si>
    <t>242620</t>
  </si>
  <si>
    <t>ROCKclip 160х450 кровельная воронка с нагрев эл-том</t>
  </si>
  <si>
    <t>257373</t>
  </si>
  <si>
    <t>Кровельные воронки с листвоуловителем и обжимным фланцем</t>
  </si>
  <si>
    <t>ROCKclip 110х450 кровельная воронка с нагрев эл-том</t>
  </si>
  <si>
    <t>64529</t>
  </si>
  <si>
    <t>ROCKclip 110х165 кровельная воронка с нагрев эл-том</t>
  </si>
  <si>
    <t>73318</t>
  </si>
  <si>
    <t>ROCKclip 090х450 кровельная воронка с нагрев эл-том</t>
  </si>
  <si>
    <t>57962</t>
  </si>
  <si>
    <t>ROCKclip 110х450 кровельная воронка без нагрев эл-та</t>
  </si>
  <si>
    <t>61530</t>
  </si>
  <si>
    <t>ROCKclip 110х165 кровельная воронка без нагрев эл-та</t>
  </si>
  <si>
    <t>60363</t>
  </si>
  <si>
    <t>ROCKclip 090х450 кровельная воронка без нагрев эл-та</t>
  </si>
  <si>
    <t>102266</t>
  </si>
  <si>
    <t>Тарельчатый элемент Тип 2/CV</t>
  </si>
  <si>
    <t>40438</t>
  </si>
  <si>
    <t>Стальной тарельчатый элемент ROCKclip</t>
  </si>
  <si>
    <t>Тарельчатый элемент Тип 1/C</t>
  </si>
  <si>
    <t>165736</t>
  </si>
  <si>
    <t>Винт 5.5x35</t>
  </si>
  <si>
    <t>117036</t>
  </si>
  <si>
    <t xml:space="preserve">Винт ROCKclip крепления прижимной рейки в сэндвич-панель </t>
  </si>
  <si>
    <t>Рейка прижимная стальная 3000х20х1.2 мм</t>
  </si>
  <si>
    <t>40413</t>
  </si>
  <si>
    <t>Рейки</t>
  </si>
  <si>
    <t>Рейка стальная Тип 2 3000х31х1.5мм</t>
  </si>
  <si>
    <t>217473</t>
  </si>
  <si>
    <t>Рейка стальная Тип 1 3000х31х1.5мм</t>
  </si>
  <si>
    <t>217472</t>
  </si>
  <si>
    <t>Рейка прижимная краевая 3000х32х3.0 мм</t>
  </si>
  <si>
    <t>40412</t>
  </si>
  <si>
    <t>Рейка прижимная алюминиевая 3000х27х3.0 мм</t>
  </si>
  <si>
    <t>40414</t>
  </si>
  <si>
    <t>Анкерная гильза 60</t>
  </si>
  <si>
    <t>40416</t>
  </si>
  <si>
    <t>Анкерная гильза ROCKclip concrete для бетонного основания</t>
  </si>
  <si>
    <t>Анкерная гильза 45</t>
  </si>
  <si>
    <t>40415</t>
  </si>
  <si>
    <t>Забивной анкер CN 5.0 x 85</t>
  </si>
  <si>
    <t>102263</t>
  </si>
  <si>
    <t>Забивной анкер</t>
  </si>
  <si>
    <t>Забивной анкер CN 5.0 x 75</t>
  </si>
  <si>
    <t>102261</t>
  </si>
  <si>
    <t>Забивной анкер CN 5.0 x 65</t>
  </si>
  <si>
    <t>102256</t>
  </si>
  <si>
    <t>193629</t>
  </si>
  <si>
    <t>Винт ROCKclip для бетонного основания (без анкерной гильзы)</t>
  </si>
  <si>
    <t>193628</t>
  </si>
  <si>
    <t>193645</t>
  </si>
  <si>
    <t>193627</t>
  </si>
  <si>
    <t>122323</t>
  </si>
  <si>
    <t>Остроконечный винт ROCKclip для бетонного основания (в анкерную гильзу)</t>
  </si>
  <si>
    <t>125910</t>
  </si>
  <si>
    <t>40430</t>
  </si>
  <si>
    <t>40429</t>
  </si>
  <si>
    <t>40427</t>
  </si>
  <si>
    <t>40425</t>
  </si>
  <si>
    <t>251648</t>
  </si>
  <si>
    <t>Сверлоконечный винт ROCKclip для стального профнастила толщиной 0.75-2.5мм</t>
  </si>
  <si>
    <t>100939</t>
  </si>
  <si>
    <t>90185</t>
  </si>
  <si>
    <t>55073</t>
  </si>
  <si>
    <t>52559</t>
  </si>
  <si>
    <t>40408</t>
  </si>
  <si>
    <t>40406</t>
  </si>
  <si>
    <t>193587</t>
  </si>
  <si>
    <t>193585</t>
  </si>
  <si>
    <t>193583</t>
  </si>
  <si>
    <t>193582</t>
  </si>
  <si>
    <t>193580</t>
  </si>
  <si>
    <t>193644</t>
  </si>
  <si>
    <t>193643</t>
  </si>
  <si>
    <t>193641</t>
  </si>
  <si>
    <t>193638</t>
  </si>
  <si>
    <t>193637</t>
  </si>
  <si>
    <t>193635</t>
  </si>
  <si>
    <t>193633</t>
  </si>
  <si>
    <t>193449</t>
  </si>
  <si>
    <t>209214</t>
  </si>
  <si>
    <t>163831</t>
  </si>
  <si>
    <t>122315</t>
  </si>
  <si>
    <t>122169</t>
  </si>
  <si>
    <t>77736</t>
  </si>
  <si>
    <t>122314</t>
  </si>
  <si>
    <t>40384</t>
  </si>
  <si>
    <t>72583</t>
  </si>
  <si>
    <t>121278</t>
  </si>
  <si>
    <t>122178</t>
  </si>
  <si>
    <t>72393</t>
  </si>
  <si>
    <t>71281</t>
  </si>
  <si>
    <t>76773</t>
  </si>
  <si>
    <t>122312</t>
  </si>
  <si>
    <t>40386</t>
  </si>
  <si>
    <t>ROCKbarrier</t>
  </si>
  <si>
    <t>40409</t>
  </si>
  <si>
    <t>Пароизоляционная пленка ROCKbarrier</t>
  </si>
  <si>
    <t>233155</t>
  </si>
  <si>
    <t>252812</t>
  </si>
  <si>
    <t>252811</t>
  </si>
  <si>
    <t>Жесть с нанесенным ПВХ 2000х1000</t>
  </si>
  <si>
    <t>102267</t>
  </si>
  <si>
    <t>97353</t>
  </si>
  <si>
    <t>207630</t>
  </si>
  <si>
    <t>206730</t>
  </si>
  <si>
    <t>м</t>
  </si>
  <si>
    <t>Профиль ROCKWOOL деформационный плоскостной (2.5 м.п.)</t>
  </si>
  <si>
    <t>176478</t>
  </si>
  <si>
    <t>Профиль ROCKWOOL (деформационный)</t>
  </si>
  <si>
    <t>3. Компоненты штукатурных фасадных систем (система "ROCKFACADE")</t>
  </si>
  <si>
    <t>Профиль ROCKWOOL примыкающий самоклеющийся (с сеткой) 9мм (2.4 м.п.)</t>
  </si>
  <si>
    <t>40324</t>
  </si>
  <si>
    <t>Профиль ROCKWOOL (примыкания)</t>
  </si>
  <si>
    <t>190094</t>
  </si>
  <si>
    <t>Профиль ROCKWOOL (угловой)</t>
  </si>
  <si>
    <t>Профиль-капельник ROCKWOOL (с открытым капельником) ПВХ с сеткой (2.5 м.п.)</t>
  </si>
  <si>
    <t>190097</t>
  </si>
  <si>
    <t>Профиль ROCKWOOL угловой армирующий с сеткой 10х15 (2.5 м.п.)</t>
  </si>
  <si>
    <t>40326</t>
  </si>
  <si>
    <t>шт</t>
  </si>
  <si>
    <t>Профиль (цокольный)</t>
  </si>
  <si>
    <t>Профиль цокольный 150мм алюминиевый</t>
  </si>
  <si>
    <t>40345</t>
  </si>
  <si>
    <t>Профиль цокольный 140мм алюминиевый</t>
  </si>
  <si>
    <t>171441</t>
  </si>
  <si>
    <t>Профиль цокольный 120мм алюминиевый</t>
  </si>
  <si>
    <t>171438</t>
  </si>
  <si>
    <t>Профиль цокольный 100мм алюминиевый</t>
  </si>
  <si>
    <t>Профиль цокольный 80мм алюминиевый</t>
  </si>
  <si>
    <t>Профиль цокольный 50мм алюминиевый</t>
  </si>
  <si>
    <t>155373</t>
  </si>
  <si>
    <t>233577</t>
  </si>
  <si>
    <t>229006</t>
  </si>
  <si>
    <t>155371</t>
  </si>
  <si>
    <t>114791</t>
  </si>
  <si>
    <t>155370</t>
  </si>
  <si>
    <t>155369</t>
  </si>
  <si>
    <t>155368</t>
  </si>
  <si>
    <t>155366</t>
  </si>
  <si>
    <t>234427</t>
  </si>
  <si>
    <t>234422</t>
  </si>
  <si>
    <t>206537</t>
  </si>
  <si>
    <t>233578</t>
  </si>
  <si>
    <t>115548</t>
  </si>
  <si>
    <t>207915</t>
  </si>
  <si>
    <t>114790</t>
  </si>
  <si>
    <t>234418</t>
  </si>
  <si>
    <t>115543</t>
  </si>
  <si>
    <t>234410</t>
  </si>
  <si>
    <t>кан.</t>
  </si>
  <si>
    <t>Декоративная штукатурка силиконовая ROCKdecorsil</t>
  </si>
  <si>
    <t>40173</t>
  </si>
  <si>
    <t>40139</t>
  </si>
  <si>
    <t>40176</t>
  </si>
  <si>
    <t>60742</t>
  </si>
  <si>
    <t>л</t>
  </si>
  <si>
    <t>бан.</t>
  </si>
  <si>
    <t>ROCKsil, интенсивные оттенки</t>
  </si>
  <si>
    <t>Краска силиконовая ROCKsil</t>
  </si>
  <si>
    <t>ROCKsil, насыщенные оттенки</t>
  </si>
  <si>
    <t>ROCKsil, средние оттенки</t>
  </si>
  <si>
    <t>ROCKsil, светлые оттенки</t>
  </si>
  <si>
    <t>221877</t>
  </si>
  <si>
    <t>меш.</t>
  </si>
  <si>
    <t>ROCKdecor Optima S 2.0</t>
  </si>
  <si>
    <t>243194</t>
  </si>
  <si>
    <t>Декоративная штукатурка минеральная ROCKdecor</t>
  </si>
  <si>
    <t>ROCKdecor Optima S 1.5</t>
  </si>
  <si>
    <t>266523</t>
  </si>
  <si>
    <t>ROCKdecor Optima D 3.0</t>
  </si>
  <si>
    <t>266528</t>
  </si>
  <si>
    <t>ROCKdecor Optima D 2.0</t>
  </si>
  <si>
    <t>266526</t>
  </si>
  <si>
    <t>ROCKdecor S 2.0</t>
  </si>
  <si>
    <t>114950</t>
  </si>
  <si>
    <t>ROCKdecor S 1.5</t>
  </si>
  <si>
    <t>114469</t>
  </si>
  <si>
    <t>ROCKdecor D 3.0</t>
  </si>
  <si>
    <t>114948</t>
  </si>
  <si>
    <t>ROCKdecor D 2.0</t>
  </si>
  <si>
    <t>114946</t>
  </si>
  <si>
    <t>Армирующая сетка ROCKfiber</t>
  </si>
  <si>
    <t>ROCKfiber-B сетка фасадная (Россия)</t>
  </si>
  <si>
    <t>231635</t>
  </si>
  <si>
    <t>Грунтовки ROCKforce и ROCKprimer</t>
  </si>
  <si>
    <t>ROCKprimer, белый</t>
  </si>
  <si>
    <t>117245</t>
  </si>
  <si>
    <t>ROCKforce грунтовка пропитывающая</t>
  </si>
  <si>
    <t>40112</t>
  </si>
  <si>
    <t xml:space="preserve">ROCKmortar Optima армирующе-клеевой состав </t>
  </si>
  <si>
    <t>226585</t>
  </si>
  <si>
    <t>Армирующая шпаклевка ROCKmortar</t>
  </si>
  <si>
    <t xml:space="preserve">ROCKmortar армирующе-клеевой состав </t>
  </si>
  <si>
    <t>40121</t>
  </si>
  <si>
    <t>ROCKglue Optima клей для минеральной ваты</t>
  </si>
  <si>
    <t>226584</t>
  </si>
  <si>
    <t>Клей ROCKglue</t>
  </si>
  <si>
    <t>ROCKglue клей для минеральной ваты</t>
  </si>
  <si>
    <t>75586</t>
  </si>
  <si>
    <t xml:space="preserve">Связь кладки MV 300/7 </t>
  </si>
  <si>
    <t>266796</t>
  </si>
  <si>
    <t>Гибкая связь</t>
  </si>
  <si>
    <t>Вентиляционная коробочка</t>
  </si>
  <si>
    <t>266793</t>
  </si>
  <si>
    <t>266792</t>
  </si>
  <si>
    <t>266790</t>
  </si>
  <si>
    <t>Гибкая связь МГС 5MS  E4*140</t>
  </si>
  <si>
    <t>266789</t>
  </si>
  <si>
    <t>266788</t>
  </si>
  <si>
    <t>266787</t>
  </si>
  <si>
    <t>244715</t>
  </si>
  <si>
    <t>244714</t>
  </si>
  <si>
    <t>260154</t>
  </si>
  <si>
    <t>244707</t>
  </si>
  <si>
    <t>244704</t>
  </si>
  <si>
    <t>244687</t>
  </si>
  <si>
    <t>244681</t>
  </si>
  <si>
    <t>244675</t>
  </si>
  <si>
    <t>165197</t>
  </si>
  <si>
    <t>165196</t>
  </si>
  <si>
    <t>165195</t>
  </si>
  <si>
    <t>165194</t>
  </si>
  <si>
    <t>165193</t>
  </si>
  <si>
    <t>165192</t>
  </si>
  <si>
    <t>165165</t>
  </si>
  <si>
    <t>165164</t>
  </si>
  <si>
    <t>191851</t>
  </si>
  <si>
    <t>227229</t>
  </si>
  <si>
    <t>121183</t>
  </si>
  <si>
    <t>121181</t>
  </si>
  <si>
    <t>121180</t>
  </si>
  <si>
    <t>121179</t>
  </si>
  <si>
    <t>121177</t>
  </si>
  <si>
    <t>121175</t>
  </si>
  <si>
    <t>121174</t>
  </si>
  <si>
    <t>121173</t>
  </si>
  <si>
    <t>121192</t>
  </si>
  <si>
    <t>222353</t>
  </si>
  <si>
    <t>121191</t>
  </si>
  <si>
    <t>121190</t>
  </si>
  <si>
    <t>121189</t>
  </si>
  <si>
    <t>121188</t>
  </si>
  <si>
    <t>121186</t>
  </si>
  <si>
    <t>121185</t>
  </si>
  <si>
    <t>121178</t>
  </si>
  <si>
    <t>121102</t>
  </si>
  <si>
    <t>Уплотнительная лента ROCKWOOL 50 мм (20 м.п.)</t>
  </si>
  <si>
    <t>219064</t>
  </si>
  <si>
    <t>Лента уплотнительная самоклеящаяся</t>
  </si>
  <si>
    <t>Алюминиевая клейкая лента ROCKWOOL 100 мм (40 м.п.)</t>
  </si>
  <si>
    <t>203042</t>
  </si>
  <si>
    <t>Алюминиевая клейкая лента ROCKWOOL 50 мм (40 м.п.)</t>
  </si>
  <si>
    <t>203041</t>
  </si>
  <si>
    <t>Гидро-пароизоляция ROCKWOOL® (70 м2/уп.)</t>
  </si>
  <si>
    <t>261498</t>
  </si>
  <si>
    <t xml:space="preserve">Пароизоляция </t>
  </si>
  <si>
    <t>Пароизоляция ROCKWOOL® для кровель, стен, потолка (30 м2/уп.)</t>
  </si>
  <si>
    <t>261484</t>
  </si>
  <si>
    <t>Пароизоляция ROCKWOOL® для кровель, стен, потолка (70 м2/уп.)</t>
  </si>
  <si>
    <t>261482</t>
  </si>
  <si>
    <t>Мембрана</t>
  </si>
  <si>
    <t>261489</t>
  </si>
  <si>
    <t>261488</t>
  </si>
  <si>
    <t>261497</t>
  </si>
  <si>
    <t>261492</t>
  </si>
  <si>
    <t>руб./ЕИ 
без НДС</t>
  </si>
  <si>
    <t>руб./ЕИ 
с НДС 20%</t>
  </si>
  <si>
    <t>ЕИ/м2</t>
  </si>
  <si>
    <t>шт./уп.</t>
  </si>
  <si>
    <t>Расход</t>
  </si>
  <si>
    <t>УПАКОВКА</t>
  </si>
  <si>
    <t xml:space="preserve">ПРАЙС-ЛИСТ НА СОПУТСТВУЮЩУЮ ПРОДУКЦИЮ </t>
  </si>
  <si>
    <t xml:space="preserve">ПРАЙС-ЛИСТ НА ПРОДУКЦИЮ </t>
  </si>
  <si>
    <t>Прайс-лист</t>
  </si>
  <si>
    <t>ТЕПЛОИЗОЛЯЦИОННАЯ ПРОДУКЦИЯ</t>
  </si>
  <si>
    <t>СОПУТСТВУЮЩАЯ ПРОДУКЦИЯ</t>
  </si>
  <si>
    <t>Лента алюминиевая</t>
  </si>
  <si>
    <t>75,40-250 мм с шагом 10 мм</t>
  </si>
  <si>
    <t>75,40-200 мм с шагом 10 мм</t>
  </si>
  <si>
    <t>27 мм</t>
  </si>
  <si>
    <t>1000х600</t>
  </si>
  <si>
    <t>ДА</t>
  </si>
  <si>
    <t>1200х1000</t>
  </si>
  <si>
    <t>2000х1200</t>
  </si>
  <si>
    <t>2400х1200</t>
  </si>
  <si>
    <t>1200х600</t>
  </si>
  <si>
    <t>50-250 мм
с шагом 10 мм</t>
  </si>
  <si>
    <t>50-200 мм 
с шагом 10 мм</t>
  </si>
  <si>
    <t>25,30-200 мм 
с шагом 10 мм</t>
  </si>
  <si>
    <t>50-250 мм 
с шагом 10 мм</t>
  </si>
  <si>
    <t>800х600</t>
  </si>
  <si>
    <t>60-230 мм с шагом 10 мм</t>
  </si>
  <si>
    <t>60-250 мм с шагом 10 мм</t>
  </si>
  <si>
    <t>40-200 мм с шагом 10 мм</t>
  </si>
  <si>
    <t>40-250 мм с шагом 10 мм</t>
  </si>
  <si>
    <t>40-230 мм с шагом 10 мм</t>
  </si>
  <si>
    <t>80-250 мм с шагом 10 мм</t>
  </si>
  <si>
    <t>25,30-250 мм с шагом 10 мм</t>
  </si>
  <si>
    <t>50-250 мм с шагом 10 мм</t>
  </si>
  <si>
    <t>50-200 мм с шагом 10 мм</t>
  </si>
  <si>
    <t>75,50-200 мм с шагом 10 мм</t>
  </si>
  <si>
    <t>Размер плиты</t>
  </si>
  <si>
    <t>Толщины</t>
  </si>
  <si>
    <t>50-180 мм с шагом 10 мм</t>
  </si>
  <si>
    <t>100-200 мм с шагом 10 мм</t>
  </si>
  <si>
    <t>30-250 мм с шагом 10 мм</t>
  </si>
  <si>
    <t>80-200 мм с шагом 10 мм</t>
  </si>
  <si>
    <t>100-250 мм с шагом 10 мм</t>
  </si>
  <si>
    <t>УПАКОВКА**</t>
  </si>
  <si>
    <t>ПРОИЗВОДСТВО*</t>
  </si>
  <si>
    <t xml:space="preserve">1. Данный список не является публичной офертой и носит информационный характер. </t>
  </si>
  <si>
    <t>30 мм</t>
  </si>
  <si>
    <t>50,100 мм</t>
  </si>
  <si>
    <t>100,150 мм</t>
  </si>
  <si>
    <t>Галтель (РУФ БАТТС В ОПТИМА) 1000x100/100</t>
  </si>
  <si>
    <t>Основной Уклон A ЭКСТРА 1000x600x5/20</t>
  </si>
  <si>
    <t>Основной Уклон A ОПТИМА 1000x600x20/35</t>
  </si>
  <si>
    <t>Элемент A 600 1000x600x20/40</t>
  </si>
  <si>
    <t>Возможности производства</t>
  </si>
  <si>
    <t>2. Возможности производства системы РУФУКЛОН полностью указаны в Прайс-листе.</t>
  </si>
  <si>
    <t>3. * Диапазон толщин для каждого завода может отличаться. Возможности производства конкретной толщины на конкретном заводе уточняйте у торгового представителя в вашем регионе.</t>
  </si>
  <si>
    <t>4. ** Варианты упаковки на разных заводах могут отличаться. Возможность упаковки конкретной толщины на конкретном заводе уточняйте у торгового представителя в вашем регионе.</t>
  </si>
  <si>
    <t>по запросу</t>
  </si>
  <si>
    <t xml:space="preserve">ПРАЙС-ЛИСТ НА ТЕПЛОИЗОЛЯЦИОННУЮ И СОПУТСТВУЮЩУЮ ПРОДУКЦИЮ ДЛЯ DIY СЕГМЕНТА </t>
  </si>
  <si>
    <t>м2/уп.</t>
  </si>
  <si>
    <t>кг/уп.</t>
  </si>
  <si>
    <t>м.п./уп.</t>
  </si>
  <si>
    <t>руб./ЕИ
с НДС 20%</t>
  </si>
  <si>
    <t>Мембрана ROCKWOOL® для стен (70 м2/уп.)</t>
  </si>
  <si>
    <t>Мембрана ROCKWOOL® для стен (30 м2/уп.)</t>
  </si>
  <si>
    <t>Мембрана ROCKWOOL® для кровель (70 м2/уп.)</t>
  </si>
  <si>
    <t>Мембрана ROCKWOOL® для кровель (30 м2/уп.)</t>
  </si>
  <si>
    <t>Лайт Баттс Скандик</t>
  </si>
  <si>
    <t>Камин Баттс</t>
  </si>
  <si>
    <t>DIY сегмент</t>
  </si>
  <si>
    <t>1.1. Общестроительная изоляция</t>
  </si>
  <si>
    <t>30-50 мм с шагом 10 мм</t>
  </si>
  <si>
    <t>Компоненты для общестроительной изоляции и звукоизоляции</t>
  </si>
  <si>
    <t>Лайт Баттс, Лайт Баттс Экстра, Сауна Баттс, Акустик Баттс</t>
  </si>
  <si>
    <t>Акустик Баттс Ультратонкий, Флор Баттс, Рокфасад</t>
  </si>
  <si>
    <t xml:space="preserve">ВОЗМОЖНОСТИ ПРОИЗВОДСТВА ТЕПЛОИЗОЛЯЦИОННОЙ ПРОДУКЦИИ 
ROCKWOOL Russia - ООО "РОКВУЛ" </t>
  </si>
  <si>
    <t>ФАСАД БАТТС Д ОПТИМА 1200x600x100 пач.</t>
  </si>
  <si>
    <t>ФАСАД БАТТС Д ОПТИМА 1200x600x100 32пач./пал.</t>
  </si>
  <si>
    <t>ФАСАД БАТТС Д ОПТИМА 1200x600x120 пач.</t>
  </si>
  <si>
    <t>ФАСАД БАТТС Д ОПТИМА 1200x600x120 40пач./пал.</t>
  </si>
  <si>
    <t>ФАСАД БАТТС Д ОПТИМА 1200x600x130 пач.</t>
  </si>
  <si>
    <t>ФАСАД БАТТС Д ОПТИМА 1200x600x140 пач.</t>
  </si>
  <si>
    <t>ФАСАД БАТТС Д ОПТИМА 1200x600x150 пач.</t>
  </si>
  <si>
    <t>ФАСАД БАТТС Д ОПТИМА 1200x600x150 32пач./пал.</t>
  </si>
  <si>
    <t>ФАСАД БАТТС Д ОПТИМА 1200x600x160 пач.</t>
  </si>
  <si>
    <t>ФАСАД БАТТС Д ОПТИМА 1200x600x170 пач.</t>
  </si>
  <si>
    <t>ФАСАД БАТТС Д ОПТИМА 1200x600x180 пач.</t>
  </si>
  <si>
    <t>ФАСАД БАТТС Д ОПТИМА 1200x600x200 пач.</t>
  </si>
  <si>
    <t>260276</t>
  </si>
  <si>
    <t>ФАСАД БАТТС Д ЭКСТРА 1200x600x150 пач.</t>
  </si>
  <si>
    <t>ФАСАД БАТТС Д ЭКСТРА 1200x600x120 пач.</t>
  </si>
  <si>
    <t>ФАСАД БАТТС Д ЭКСТРА 1200x600x100 32пач./пал.</t>
  </si>
  <si>
    <t>ФАСАД БАТТС Д ЭКСТРА 1200x600x100 пач.</t>
  </si>
  <si>
    <t>Гибкая связь МГС 5MS  E4*120</t>
  </si>
  <si>
    <t>Гибкая связь МГС 5MS  E4*100</t>
  </si>
  <si>
    <t>Гибкая связь МГС 5MS  E4*160</t>
  </si>
  <si>
    <t>Гибкая связь МГС 5MS  E4*180</t>
  </si>
  <si>
    <t>278314</t>
  </si>
  <si>
    <t>278316</t>
  </si>
  <si>
    <t>274538</t>
  </si>
  <si>
    <t>274942</t>
  </si>
  <si>
    <t>274592</t>
  </si>
  <si>
    <t>274944</t>
  </si>
  <si>
    <t>274525</t>
  </si>
  <si>
    <t>274544</t>
  </si>
  <si>
    <t>274545</t>
  </si>
  <si>
    <t>274947</t>
  </si>
  <si>
    <t>200921</t>
  </si>
  <si>
    <t>276462</t>
  </si>
  <si>
    <t>275438</t>
  </si>
  <si>
    <t>275446</t>
  </si>
  <si>
    <t>275448</t>
  </si>
  <si>
    <t>275457</t>
  </si>
  <si>
    <t>278308</t>
  </si>
  <si>
    <t>279163</t>
  </si>
  <si>
    <t>278309</t>
  </si>
  <si>
    <t>279430</t>
  </si>
  <si>
    <t>278451</t>
  </si>
  <si>
    <t>279164</t>
  </si>
  <si>
    <t>278310</t>
  </si>
  <si>
    <t>278313</t>
  </si>
  <si>
    <t>4604653274731</t>
  </si>
  <si>
    <t>4604653274762</t>
  </si>
  <si>
    <t>4604653274793</t>
  </si>
  <si>
    <t>4604653274823</t>
  </si>
  <si>
    <t>273814</t>
  </si>
  <si>
    <t>РУФ БАТТС Д ОПТИМА 2000x1200x120 20шт./пал.</t>
  </si>
  <si>
    <t>4604653274656</t>
  </si>
  <si>
    <t>275846</t>
  </si>
  <si>
    <t>275808</t>
  </si>
  <si>
    <t>РУФ БАТТС Д СТАНДАРТ 2000x1200x60 40шт./пал. ZHE</t>
  </si>
  <si>
    <t>РУФ БАТТС Д СТАНДАРТ 2000x1200x60 40шт./пал. VYB,ELA</t>
  </si>
  <si>
    <t>РУФ БАТТС Д СТАНДАРТ 1000x600x60 пач. VYB,ELA</t>
  </si>
  <si>
    <t>РУФ БАТТС Д СТАНДАРТ 1000x600x60 пач. ZHE,TRK</t>
  </si>
  <si>
    <t>4604653274663</t>
  </si>
  <si>
    <t>РУФ БАТТС Н ЭКСТРА 2000x1200x150 16шт./пал.</t>
  </si>
  <si>
    <t>РУФ БАТТС Н ОПТИМА 2000x1200x150 16шт./пал.</t>
  </si>
  <si>
    <t>272448</t>
  </si>
  <si>
    <t>273739</t>
  </si>
  <si>
    <t>4604653274410</t>
  </si>
  <si>
    <t>273741</t>
  </si>
  <si>
    <t>4604653274670</t>
  </si>
  <si>
    <t>4604653260123</t>
  </si>
  <si>
    <t>222614</t>
  </si>
  <si>
    <t>219526</t>
  </si>
  <si>
    <t>4604653259981</t>
  </si>
  <si>
    <t>4604653263902</t>
  </si>
  <si>
    <t>231027</t>
  </si>
  <si>
    <t>4604653260796</t>
  </si>
  <si>
    <t>4604653258601</t>
  </si>
  <si>
    <t>219551</t>
  </si>
  <si>
    <t>224206</t>
  </si>
  <si>
    <t>4604653264084</t>
  </si>
  <si>
    <t>231611</t>
  </si>
  <si>
    <t>4604653263896</t>
  </si>
  <si>
    <t>231026</t>
  </si>
  <si>
    <t>4604653263629</t>
  </si>
  <si>
    <t>230025</t>
  </si>
  <si>
    <t>278140</t>
  </si>
  <si>
    <t>278142</t>
  </si>
  <si>
    <t>278143</t>
  </si>
  <si>
    <t>278145</t>
  </si>
  <si>
    <t>278147</t>
  </si>
  <si>
    <t>Мин. партия*</t>
  </si>
  <si>
    <t>7. * *Цена указана за ПВХ-мембрану стандартного оттенка.</t>
  </si>
  <si>
    <t>3. * При отсутствии материала на складе сроки поставки и объем минимального заказа согласуются дополнительно с отделом по работе с клиентами.</t>
  </si>
  <si>
    <t>%</t>
  </si>
  <si>
    <t>уп.</t>
  </si>
  <si>
    <t>277461</t>
  </si>
  <si>
    <t>ROCKsil, белая (9 л)</t>
  </si>
  <si>
    <t>277465</t>
  </si>
  <si>
    <t>ROCKdecorsil S2.0 ("шуба", зерно 2.0), белая</t>
  </si>
  <si>
    <t>ROCKdecorsil S1.5 ("шуба", зерно 1.5), белая</t>
  </si>
  <si>
    <t>ROCKdecorsil D2.0 ("короед", зерно 2.0), белая</t>
  </si>
  <si>
    <t>ROCKdecorsil D1.5 ("короед", зерно 1.5), белая</t>
  </si>
  <si>
    <t>ROCKdecorsil D1.5 ("короед", зерно 1.5), светлые оттенки</t>
  </si>
  <si>
    <t>ROCKdecorsil D1.5 ("короед", зерно 1.5), средние оттенки</t>
  </si>
  <si>
    <t>ROCKdecorsil D1.5 ("короед", зерно 1.5), насыщенные оттенки</t>
  </si>
  <si>
    <t>ROCKdecorsil D2.0 ("короед", зерно 2.0), светлые оттенки</t>
  </si>
  <si>
    <t>ROCKdecorsil D2.0 ("короед", зерно 2.0), средние оттенки</t>
  </si>
  <si>
    <t>ROCKdecorsil D2.0 ("короед", зерно 2.0), насыщенные оттенки</t>
  </si>
  <si>
    <t>ROCKdecorsil S1.5 ("шуба", зерно 1.5), светлые оттенки</t>
  </si>
  <si>
    <t>ROCKdecorsil S1.5 ("шуба", зерно 1.5), средние оттенки</t>
  </si>
  <si>
    <t>ROCKdecorsil S1.5 ("шуба", зерно 1.5), насыщенные оттенки</t>
  </si>
  <si>
    <t>ROCKdecorsil S2.0 ("шуба", зерно 2.0), светлые оттенки</t>
  </si>
  <si>
    <t>ROCKdecorsil S2.0 ("шуба", зерно 2.0), средние оттенки</t>
  </si>
  <si>
    <t>ROCKdecorsil S2.0 ("шуба", зерно 2.0), насыщенные оттенки</t>
  </si>
  <si>
    <t>Профиль ROCKWOOL угловой рулонный с армирующей сеткой (рулон 50 м)</t>
  </si>
  <si>
    <t xml:space="preserve"> системы ROCKFACADE  (т.е. внесенных в данный Прайс-лист) и при соблюдении технологии монтажа фасадной системы. При замене и/или частичном использование материалов других производителей гарантия на систему ROCKFACADE не распространяется.</t>
  </si>
  <si>
    <r>
      <t xml:space="preserve">5. </t>
    </r>
    <r>
      <rPr>
        <b/>
        <sz val="11"/>
        <rFont val="Calibri"/>
        <family val="2"/>
        <scheme val="minor"/>
      </rPr>
      <t xml:space="preserve">ВНИМАНИЕ! </t>
    </r>
    <r>
      <rPr>
        <sz val="11"/>
        <rFont val="Calibri"/>
        <family val="2"/>
        <scheme val="minor"/>
      </rPr>
      <t>Компания ООО "РОКВУЛ", являясь разработчиком и системодержателем фасадной системы с тонким штукатурным слоем ROCKFACADE, распространяет гарантийные обязательства исключительно при использовании материалов, вошедших в состав</t>
    </r>
  </si>
  <si>
    <r>
      <t xml:space="preserve">6. Объем </t>
    </r>
    <r>
      <rPr>
        <i/>
        <sz val="11"/>
        <color rgb="FFC00000"/>
        <rFont val="Calibri"/>
        <family val="2"/>
        <scheme val="minor"/>
      </rPr>
      <t xml:space="preserve">силиконовых красок </t>
    </r>
    <r>
      <rPr>
        <sz val="11"/>
        <rFont val="Calibri"/>
        <family val="2"/>
        <scheme val="minor"/>
      </rPr>
      <t>может отличаться в зависимости от цвета и количества колера. Расход краски ROCKsil указан с учетом нанесения в два слоя.</t>
    </r>
  </si>
  <si>
    <t>4. Серой заливкой и знаком "%" отмечены позиции, предназначенные под распродажу остатков.</t>
  </si>
  <si>
    <t>281403</t>
  </si>
  <si>
    <t>281570</t>
  </si>
  <si>
    <t>281411</t>
  </si>
  <si>
    <t>281500</t>
  </si>
  <si>
    <t>286242</t>
  </si>
  <si>
    <t>286324</t>
  </si>
  <si>
    <t>287759</t>
  </si>
  <si>
    <t>287747</t>
  </si>
  <si>
    <t>ВЕНТИ БАТТС Н 1000x600x50 пач. ZHE,VYB</t>
  </si>
  <si>
    <t>ВЕНТИ БАТТС Н 1000x600x50 пач. ELA,TRK</t>
  </si>
  <si>
    <t>ВЕНТИ БАТТС Н 1000x600x100 пач. ZHE,VYB</t>
  </si>
  <si>
    <t>ВЕНТИ БАТТС Н 1000x600x100 пач. ELA,TRK</t>
  </si>
  <si>
    <t>ВЕНТИ БАТТС Н 1000x600x120 пач. ZHE,VYB</t>
  </si>
  <si>
    <t>ВЕНТИ БАТТС Н 1000x600x120 пач. ELA,TRK</t>
  </si>
  <si>
    <t>285344</t>
  </si>
  <si>
    <t>РУФ БАТТС СТЯЖКА 1000x600x120 пач.</t>
  </si>
  <si>
    <t>190634</t>
  </si>
  <si>
    <t>4604653268426</t>
  </si>
  <si>
    <t>219131</t>
  </si>
  <si>
    <t>221121</t>
  </si>
  <si>
    <t>4604653257024</t>
  </si>
  <si>
    <t>4604653259417</t>
  </si>
  <si>
    <t>251456</t>
  </si>
  <si>
    <t>4604653269355</t>
  </si>
  <si>
    <t>4604653277053</t>
  </si>
  <si>
    <t>4604653277022</t>
  </si>
  <si>
    <t>275214</t>
  </si>
  <si>
    <t>4604653274977</t>
  </si>
  <si>
    <t>4604653274960</t>
  </si>
  <si>
    <t>230472</t>
  </si>
  <si>
    <t>257839</t>
  </si>
  <si>
    <t>ФАСАД БАТТС ОПТИМА 1000x600x120 20пач./пал.</t>
  </si>
  <si>
    <t>ФАСАД БАТТС ОПТИМА 1200x600x120 40пач./пал.</t>
  </si>
  <si>
    <t>273885</t>
  </si>
  <si>
    <t>276847</t>
  </si>
  <si>
    <t>4604653270986</t>
  </si>
  <si>
    <t>4604653271006</t>
  </si>
  <si>
    <t>ВЕНТИ БАТТС Н 1000x600x80 пач.</t>
  </si>
  <si>
    <t>39126</t>
  </si>
  <si>
    <t>4604653235756</t>
  </si>
  <si>
    <t>ВЕНТИ БАТТС ОПТИМА 1000x600x30 пач. ELA</t>
  </si>
  <si>
    <t>ВЕНТИ БАТТС ОПТИМА 1000x600x30 пач. VYB,TRK</t>
  </si>
  <si>
    <t>281319</t>
  </si>
  <si>
    <t>4604653277107</t>
  </si>
  <si>
    <t>ВЕНТИ БАТТС Д ОПТИМА 1000x600x170 пач.</t>
  </si>
  <si>
    <t>ВЕНТИ БАТТС Д 1000x600x170 пач.</t>
  </si>
  <si>
    <t>221122</t>
  </si>
  <si>
    <t>39148</t>
  </si>
  <si>
    <t>4604653208965</t>
  </si>
  <si>
    <t>4604653264114</t>
  </si>
  <si>
    <t>4604653267061</t>
  </si>
  <si>
    <t>4604653276858</t>
  </si>
  <si>
    <t>4604653275820</t>
  </si>
  <si>
    <t>4604653276872</t>
  </si>
  <si>
    <t>4604653270542</t>
  </si>
  <si>
    <t>4604653276919</t>
  </si>
  <si>
    <t>4604653276902</t>
  </si>
  <si>
    <t>4604653277138</t>
  </si>
  <si>
    <r>
      <t xml:space="preserve">4. Список мариалов (их размеров и вариантов упаковок), представленный в данном Прайс-листе, </t>
    </r>
    <r>
      <rPr>
        <b/>
        <sz val="11"/>
        <rFont val="Calibri"/>
        <family val="2"/>
        <scheme val="minor"/>
      </rPr>
      <t>не является</t>
    </r>
    <r>
      <rPr>
        <sz val="11"/>
        <rFont val="Calibri"/>
        <family val="2"/>
        <scheme val="minor"/>
      </rPr>
      <t xml:space="preserve"> исчерпывающим списком возможностей производства. С дополнительными возможностями можно ознакомиться </t>
    </r>
  </si>
  <si>
    <t>на листе "Возможности пр-ва" или уточнить у торгового представителя компании в вашем регионе.</t>
  </si>
  <si>
    <t>5. Цену уточняйте у торгового представителя в вашем регионе.</t>
  </si>
  <si>
    <t>РУФ БАТТС Н ОПТИМА 2000x1200x50 48шт./пал.</t>
  </si>
  <si>
    <t>ФАСАД БАТТС БАЛКОН</t>
  </si>
  <si>
    <t>Теплоизоляция фасадов с тонким штукатурным слоем на участках стен, не подвергающихся внешним воздействиям (застекленные лоджии, балконы, лестничные клетки)</t>
  </si>
  <si>
    <t>122183</t>
  </si>
  <si>
    <t>254100</t>
  </si>
  <si>
    <t>243973</t>
  </si>
  <si>
    <t>м.п.</t>
  </si>
  <si>
    <t>упак.</t>
  </si>
  <si>
    <t>ФАСАД БАТТС БАЛКОН 1000x600x100 пач.</t>
  </si>
  <si>
    <t>ФАСАД БАТТС БАЛКОН 1000x600x150 пач.</t>
  </si>
  <si>
    <t>288760</t>
  </si>
  <si>
    <t>290129</t>
  </si>
  <si>
    <t>4604653277244</t>
  </si>
  <si>
    <t>4604653277220</t>
  </si>
  <si>
    <t>КАРКАС БАТТС</t>
  </si>
  <si>
    <t>75, 50-200 мм с шагом 10 мм</t>
  </si>
  <si>
    <t>КАРКАС БАТТС 1000x600x50 16пач./пал.</t>
  </si>
  <si>
    <t>КАРКАС БАТТС 1000x600x100 16пач./пал.</t>
  </si>
  <si>
    <t>293019</t>
  </si>
  <si>
    <t>293055</t>
  </si>
  <si>
    <t>4604653001894</t>
  </si>
  <si>
    <t>4604653001900</t>
  </si>
  <si>
    <t>4604653001870</t>
  </si>
  <si>
    <t>4604653001887</t>
  </si>
  <si>
    <t>1.2. Общестроительная изоляция бань/саун</t>
  </si>
  <si>
    <t>1.3. Общестроительная изоляция каминов/печей</t>
  </si>
  <si>
    <t>2. Звукоизоляция</t>
  </si>
  <si>
    <t>ВЕНТИ БАТТС ОПТИМА 1000x600x40 пач.</t>
  </si>
  <si>
    <t>3.1. Изоляция штукатурных фасадов для частного домостроения</t>
  </si>
  <si>
    <t>3.2. Изоляция для штукатурных фасадных систем</t>
  </si>
  <si>
    <t>4.1. Изоляция для навесных фасадных систем</t>
  </si>
  <si>
    <t>4.2. Изоляция для слоистых кладок</t>
  </si>
  <si>
    <t>5. Изоляция для кровель</t>
  </si>
  <si>
    <t>6.1. Изоляция в составе ж/б панелей</t>
  </si>
  <si>
    <t>6.2. Изоляция в составе сэндвич-панелей</t>
  </si>
  <si>
    <t>229142</t>
  </si>
  <si>
    <t>3.1. Изоляция штукатурных фасадов для частного ДС</t>
  </si>
  <si>
    <t>4604653263209</t>
  </si>
  <si>
    <t>Общестроительная изоляция</t>
  </si>
  <si>
    <t>Общестроительная изоляция бань/саун</t>
  </si>
  <si>
    <t>Общестроительная изоляция каминов/печей</t>
  </si>
  <si>
    <t>Звукоизоляция</t>
  </si>
  <si>
    <t>Изоляция штукатурных фасадов для частного ДС</t>
  </si>
  <si>
    <t>Компоненты для общестроительной изоляции</t>
  </si>
  <si>
    <t>Компоненты для звукоизоляции</t>
  </si>
  <si>
    <t>3.1.  Изоляция штукатурных фасадов для частного ДС</t>
  </si>
  <si>
    <t>294605</t>
  </si>
  <si>
    <t>294604</t>
  </si>
  <si>
    <t>7. Изоляция для кровель (система "РУФУКЛОН")</t>
  </si>
  <si>
    <t>1. Компоненты для общестроительной изоляции</t>
  </si>
  <si>
    <t>2. Компоненты для звукоизоляции</t>
  </si>
  <si>
    <t>4. Компоненты навесных фасадных систем</t>
  </si>
  <si>
    <t>5. Компоненты кровель (система "ROCKROOF")</t>
  </si>
  <si>
    <t>1.+2. Компоненты для общестроительной изоляции и звукоизоляции</t>
  </si>
  <si>
    <t>1.+2. Общестроительная изоляция и звукоизоляция</t>
  </si>
  <si>
    <t>4. Изоляция для навесных фасадных систем</t>
  </si>
  <si>
    <t>6. Изоляция в составе ж/б и сэндвич-панелей</t>
  </si>
  <si>
    <t>293827</t>
  </si>
  <si>
    <t>ВЕНТИ БАТТС Д ОПТИМА 1000x600x100 пач.</t>
  </si>
  <si>
    <t>ЛАЙТ БАТТС 1000x600x75 пач.</t>
  </si>
  <si>
    <t>ФЛОР БАТТС 1000x600x100 24пач./пал.</t>
  </si>
  <si>
    <t>ФЛОР БАТТС 1000x600x100 48пач./пал.</t>
  </si>
  <si>
    <t>278317</t>
  </si>
  <si>
    <t>278510</t>
  </si>
  <si>
    <t>ФАСАД БАТТС Д ЭКСТРА 1000x600x170 пач.</t>
  </si>
  <si>
    <t>ФАСАД БАТТС Д ЭКСТРА 1200x600x170 пач.</t>
  </si>
  <si>
    <t>292595</t>
  </si>
  <si>
    <t>260275</t>
  </si>
  <si>
    <t>ФАСАД БАТТС ОПТИМА 1000x600x30 пач. VYB</t>
  </si>
  <si>
    <t>ФАСАД БАТТС ОПТИМА 1000x600x30 пач. ZHE</t>
  </si>
  <si>
    <t>ВЕНТИ БАТТС Д 1000x600x180 пач.</t>
  </si>
  <si>
    <t>ВЕНТИ БАТТС Д ОПТИМА 1000x600x180 пач.</t>
  </si>
  <si>
    <t>39149</t>
  </si>
  <si>
    <t>211332</t>
  </si>
  <si>
    <t>РУФ БАТТС Н ОПТИМА 1000x600x180 пач.</t>
  </si>
  <si>
    <t>191623</t>
  </si>
  <si>
    <t>РУФ БАТТС Н ЭКСТРА 1000x600x180 пач.</t>
  </si>
  <si>
    <t>191152</t>
  </si>
  <si>
    <t>РУФ БАТТС В ОПТИМА 1000x600x80 пач.</t>
  </si>
  <si>
    <t>286279</t>
  </si>
  <si>
    <t>АКУСТИК БАТТС ПРО 1000x600x50 24пач./пал.</t>
  </si>
  <si>
    <t>305493</t>
  </si>
  <si>
    <t>ROCKclip 160х450 кровельная воронка без нагрев эл-та</t>
  </si>
  <si>
    <t>192155</t>
  </si>
  <si>
    <t>Профиль цокольный 160мм алюминиевый</t>
  </si>
  <si>
    <t>Профиль цокольный 180мм алюминиевый</t>
  </si>
  <si>
    <t>Профиль цокольный 200мм алюминиевый</t>
  </si>
  <si>
    <t>171450</t>
  </si>
  <si>
    <t>40347</t>
  </si>
  <si>
    <t>96431</t>
  </si>
  <si>
    <t>ROCKglue Winter клей для минеральной ваты</t>
  </si>
  <si>
    <t xml:space="preserve">ROCKmortar Winter армирующе-клеевой состав </t>
  </si>
  <si>
    <t>127126</t>
  </si>
  <si>
    <t>127124</t>
  </si>
  <si>
    <t>300694</t>
  </si>
  <si>
    <t>305882</t>
  </si>
  <si>
    <t>305872</t>
  </si>
  <si>
    <t>305883</t>
  </si>
  <si>
    <t>305873</t>
  </si>
  <si>
    <t>305849</t>
  </si>
  <si>
    <t>305854</t>
  </si>
  <si>
    <t>298696</t>
  </si>
  <si>
    <t>ФАСАД БАТТС ОПТИМА 1000x600x50 пач.</t>
  </si>
  <si>
    <t>Дюбель "Termoclip-стена 1MT"</t>
  </si>
  <si>
    <t>Дюбель "Termoclip-стена 1MS"</t>
  </si>
  <si>
    <t>Дюбель "Normoclip 2MH"</t>
  </si>
  <si>
    <t>Дюбель "Normoclip 1MH"</t>
  </si>
  <si>
    <t>Дюбель "Termoclip-стена 2PH"</t>
  </si>
  <si>
    <t>Дюбель "Termoclip-стена 5"</t>
  </si>
  <si>
    <t>Дюбель "Termoclip-стена 2MH"</t>
  </si>
  <si>
    <t>ПВХ-мембрана ROCKmembrane OPTIMA</t>
  </si>
  <si>
    <t>ПВХ-мембрана ROCKmembrane STANDARD</t>
  </si>
  <si>
    <t>ПВХ-мембрана** ROCKmembrane OPTIMA</t>
  </si>
  <si>
    <t>ПВХ-мембрана** ROCKmembrane STANDARD</t>
  </si>
  <si>
    <t>Дюбель "Termoclip-стена 2MH" 95</t>
  </si>
  <si>
    <t>Дюбель "Termoclip-стена 2MH" 115</t>
  </si>
  <si>
    <t>Дюбель "Termoclip-стена 2MH" 125</t>
  </si>
  <si>
    <t>Дюбель "Termoclip-стена 2MH" 135</t>
  </si>
  <si>
    <t>Дюбель "Termoclip-стена 2MH" 145</t>
  </si>
  <si>
    <t>Дюбель "Termoclip-стена 2MH" 165</t>
  </si>
  <si>
    <t>Дюбель "Termoclip-стена 2MH" 175</t>
  </si>
  <si>
    <t>Дюбель "Termoclip-стена 2MH" 195</t>
  </si>
  <si>
    <t>Дюбель "Termoclip-стена 2MH" 215</t>
  </si>
  <si>
    <t>Дюбель "Termoclip-стена 2MH" 225</t>
  </si>
  <si>
    <t>Дюбель "Termoclip-стена 2PH" 95</t>
  </si>
  <si>
    <t>Дюбель "Termoclip-стена 2PH" 115</t>
  </si>
  <si>
    <t>Дюбель "Termoclip-стена 2PH" 125</t>
  </si>
  <si>
    <t>Дюбель "Termoclip-стена 2PH" 135</t>
  </si>
  <si>
    <t>Дюбель "Termoclip-стена 2PH" 145</t>
  </si>
  <si>
    <t>Дюбель "Termoclip-стена 2PH" 165</t>
  </si>
  <si>
    <t>Дюбель "Termoclip-стена 2PH" 175</t>
  </si>
  <si>
    <t>Дюбель "Termoclip-стена 2PH" 195</t>
  </si>
  <si>
    <t>Дюбель "Termoclip-стена 2PH" 215</t>
  </si>
  <si>
    <t>Дюбель "Termoclip-стена 2PH" 225</t>
  </si>
  <si>
    <t>Дюбель "Termoclip-стена 5" 70</t>
  </si>
  <si>
    <t>Дюбель "Termoclip-стена 5" 90</t>
  </si>
  <si>
    <t>Дюбель "Termoclip-стена 5" 110</t>
  </si>
  <si>
    <t>Дюбель "Termoclip-стена 5" 130</t>
  </si>
  <si>
    <t>Дюбель "Termoclip-стена 5" 150</t>
  </si>
  <si>
    <t>Дюбель "Termoclip-стена 5" 180</t>
  </si>
  <si>
    <t>Дюбель "Termoclip-стена 5" 210</t>
  </si>
  <si>
    <t>Дюбель "Termoclip-стена 5" 230</t>
  </si>
  <si>
    <t>Дюбель "Normoclip 1MH" 100</t>
  </si>
  <si>
    <t>Дюбель "Normoclip 1MH" 120</t>
  </si>
  <si>
    <t>Дюбель "Normoclip 1MH" 140</t>
  </si>
  <si>
    <t>Дюбель "Normoclip 1MH" 160</t>
  </si>
  <si>
    <t>Дюбель "Normoclip 1MH" 180</t>
  </si>
  <si>
    <t>Дюбель "Normoclip 1MH" 200</t>
  </si>
  <si>
    <t>Дюбель "Normoclip 1MH" 220</t>
  </si>
  <si>
    <t>Дюбель "Normoclip 1MH" 240</t>
  </si>
  <si>
    <t>Дюбель "Termoclip-стена 1MT" 120 для толщины утеплителя до 80мм</t>
  </si>
  <si>
    <t>Дюбель "Termoclip-стена 1MT" 140 для толщины утеплителя до 100мм</t>
  </si>
  <si>
    <t>Дюбель "Termoclip-стена 1MT" 160 для толщины утеплителя до 120мм</t>
  </si>
  <si>
    <t>Дюбель "Termoclip-стена 1MT" 180 для толщины утеплителя до 140мм</t>
  </si>
  <si>
    <t>Дюбель "Termoclip-стена 1MT" 200 для толщины утеплителя до 160мм</t>
  </si>
  <si>
    <t>Дюбель "Termoclip-стена 1MT" 220 для толщины утеплителя до 180мм</t>
  </si>
  <si>
    <t>Дюбель "Termoclip-стена 1MT" 240 для толщины утеплителя до 200мм</t>
  </si>
  <si>
    <t>Дюбель "Termoclip-стена 1MS" 120 для толщины утеплителя до 80мм</t>
  </si>
  <si>
    <t>Дюбель "Termoclip-стена 1MS" 140 для толщины утеплителя до 100мм</t>
  </si>
  <si>
    <t>Дюбель "Termoclip-стена 1MS" 160 для толщины утеплителя до 120мм</t>
  </si>
  <si>
    <t>Дюбель "Termoclip-стена 1MS" 180 для толщины утеплителя до 140мм</t>
  </si>
  <si>
    <t>Дюбель "Termoclip-стена 1MS" 200 для толщины утеплителя до 160мм</t>
  </si>
  <si>
    <t>Дюбель "Termoclip-стена 1MS" 220 для толщины утеплителя до 180мм</t>
  </si>
  <si>
    <t>Дюбель "Termoclip-стена 1MS" 240 для толщины утеплителя до 200мм</t>
  </si>
  <si>
    <t>Дюбель "Normoclip 2MH" 160</t>
  </si>
  <si>
    <t>Дюбель "Normoclip 2MH" 180</t>
  </si>
  <si>
    <t>Дюбель "Normoclip 2MH" 200</t>
  </si>
  <si>
    <t>Дюбель "Normoclip 2MH" 220</t>
  </si>
  <si>
    <t>Дюбель "Normoclip 2MH" 240</t>
  </si>
  <si>
    <t>Винт самонарезающий 4.8 60</t>
  </si>
  <si>
    <t>Винт самонарезающий 4.8 70</t>
  </si>
  <si>
    <t>Винт самонарезающий 4.8 80</t>
  </si>
  <si>
    <t>Винт самонарезающий 4.8 100</t>
  </si>
  <si>
    <t>Винт самонарезающий 4.8 120</t>
  </si>
  <si>
    <t>Винт самонарезающий 4.8 160</t>
  </si>
  <si>
    <t>Винт самонарезающий 4.8 200</t>
  </si>
  <si>
    <t>Винт бетон 4.8 50</t>
  </si>
  <si>
    <t>Винт бетон 4.8 70</t>
  </si>
  <si>
    <t>Винт бетон 4.8 80</t>
  </si>
  <si>
    <t>Винт бетон 4.8 100</t>
  </si>
  <si>
    <t>Винт бетон 4.8 120</t>
  </si>
  <si>
    <t>Винт бетон 4.8 160</t>
  </si>
  <si>
    <t>Винт бетон 6.3 70</t>
  </si>
  <si>
    <t>Винт бетон 6.3 80</t>
  </si>
  <si>
    <t>Винт бетон 6.3 90</t>
  </si>
  <si>
    <t>Винт бетон 6.3 110</t>
  </si>
  <si>
    <t>Тарельчатый элемент ROCKclip Тип 1</t>
  </si>
  <si>
    <t>Тарельчатый элемент ROCKclip Тип 3 (под Винт 6.3)</t>
  </si>
  <si>
    <t xml:space="preserve">Тарельчатый элемент ROCKclip Тип 1 20 </t>
  </si>
  <si>
    <t>Тарельчатый элемент ROCKclip Тип 1 50</t>
  </si>
  <si>
    <t>Тарельчатый элемент ROCKclip Тип 1 60</t>
  </si>
  <si>
    <t>Тарельчатый элемент ROCKclip Тип 1 80</t>
  </si>
  <si>
    <t>Тарельчатый элемент ROCKclip Тип 1 100</t>
  </si>
  <si>
    <t>Тарельчатый элемент ROCKclip Тип 1 120</t>
  </si>
  <si>
    <t>Тарельчатый элемент ROCKclip Тип 1 130</t>
  </si>
  <si>
    <t>Тарельчатый элемент ROCKclip Тип 1 140</t>
  </si>
  <si>
    <t>Тарельчатый элемент ROCKclip Тип 1 150</t>
  </si>
  <si>
    <t>Тарельчатый элемент ROCKclip Тип 1 170</t>
  </si>
  <si>
    <t>Тарельчатый элемент ROCKclip Тип 1 180</t>
  </si>
  <si>
    <t>Тарельчатый элемент ROCKclip Тип 1 200</t>
  </si>
  <si>
    <t>Тарельчатый элемент ROCKclip Тип 1 220</t>
  </si>
  <si>
    <t>Тарельчатый элемент ROCKclip Тип 1 240</t>
  </si>
  <si>
    <t>Тарельчатый элемент ROCKclip Тип 1 260</t>
  </si>
  <si>
    <t>Тарельчатый элемент ROCKclip Тип 3 50</t>
  </si>
  <si>
    <t>Тарельчатый элемент ROCKclip Тип 3 60</t>
  </si>
  <si>
    <t>Тарельчатый элемент ROCKclip Тип 3 80</t>
  </si>
  <si>
    <t>Тарельчатый элемент ROCKclip Тип 3 100</t>
  </si>
  <si>
    <t>Тарельчатый элемент ROCKclip Тип 3 120</t>
  </si>
  <si>
    <t>Тарельчатый элемент ROCKclip Тип 3 130</t>
  </si>
  <si>
    <t>Тарельчатый элемент ROCKclip Тип 3 140</t>
  </si>
  <si>
    <t>Тарельчатый элемент ROCKclip Тип 3 150</t>
  </si>
  <si>
    <t>Тарельчатый элемент ROCKclip Тип 3 170</t>
  </si>
  <si>
    <t>Тарельчатый элемент ROCKclip Тип 3 180</t>
  </si>
  <si>
    <t>Тарельчатый элемент ROCKclip Тип 3 200</t>
  </si>
  <si>
    <t>Тарельчатый элемент ROCKclip Тип 3 220</t>
  </si>
  <si>
    <t>Тарельчатый элемент ROCKclip Тип 3 240</t>
  </si>
  <si>
    <t>%ROCKmembrane STANDARD 1.5мм (2.08м х 15.15м)</t>
  </si>
  <si>
    <t>%ROCKmembrane STANDARD 1.2мм (2.08м х 20.2м)</t>
  </si>
  <si>
    <t>ЛАЙТ БАТТС 1000x600x50 20пач./пал.</t>
  </si>
  <si>
    <t>ЛАЙТ БАТТС 1000x600x100 20пач./пал.</t>
  </si>
  <si>
    <t>ЛАЙТ БАТТС ЭКСТРА 1000x600x50 24пач./пал.</t>
  </si>
  <si>
    <t>ЛАЙТ БАТТС ЭКСТРА 1000x600x100 24пач./пал.</t>
  </si>
  <si>
    <t>АКУСТИК БАТТС 1000x600x50 20пач./пал.</t>
  </si>
  <si>
    <t>АКУСТИК БАТТС 1000x600x75 16пач./пал.</t>
  </si>
  <si>
    <t>АКУСТИК БАТТС 1000x600x100 20пач./пал.</t>
  </si>
  <si>
    <t>АКУСТИК БАТТС Ультратонкий 1000x600x27 14пач./пал.</t>
  </si>
  <si>
    <t>ФЛОР БАТТС 1000x600x25 пач.</t>
  </si>
  <si>
    <t>ФЛОР БАТТС 1000x600x25 24пач./пал.</t>
  </si>
  <si>
    <t>РОКФАСАД 1000x600x50 пач.</t>
  </si>
  <si>
    <t>РОКФАСАД 1000x600x50 24пач./пал.</t>
  </si>
  <si>
    <t>РОКФАСАД 1000x600x100 24пач./пал.</t>
  </si>
  <si>
    <t>ФАСАД БАТТС ЭКСТРА 1000x600x50 пач.</t>
  </si>
  <si>
    <t>ФАСАД БАТТС ЭКСТРА 1000x600x50 24пач./пал.</t>
  </si>
  <si>
    <t>ФАСАД БАТТС ЭКСТРА 1000x600x50 48пач./пал.</t>
  </si>
  <si>
    <t>ФАСАД БАТТС ОПТИМА 1000x600x50 16пач./пал.</t>
  </si>
  <si>
    <t>ФАСАД БАТТС БАЛКОН 1000x600x50 пач.</t>
  </si>
  <si>
    <t>ВЕНТИ БАТТС 1000x600x50 12пач./пал.</t>
  </si>
  <si>
    <t>ВЕНТИ БАТТС 1000x600x100 12пач./пал.</t>
  </si>
  <si>
    <t>ВЕНТИ БАТТС ОПТИМА 1000x600x50 12пач./пал.</t>
  </si>
  <si>
    <t>ВЕНТИ БАТТС ОПТИМА 1000x600x100 12пач./пал.</t>
  </si>
  <si>
    <t>КАВИТИ БАТТС 1000x600x50 8пач./пал.</t>
  </si>
  <si>
    <t>КАВИТИ БАТТС 1000x600x50 20пач./пал.</t>
  </si>
  <si>
    <t>КАВИТИ БАТТС 1000x600x50 пач.</t>
  </si>
  <si>
    <t>КАВИТИ БАТТС 1000x600x100 пач.</t>
  </si>
  <si>
    <t>КАВИТИ БАТТС 1000x600x100 8пач./пал.</t>
  </si>
  <si>
    <t>КАВИТИ БАТТС 1000x600x100 20пач./пал.</t>
  </si>
  <si>
    <t>РУФ БАТТС В ОПТИМА 2000x1200x40 60шт./пал.</t>
  </si>
  <si>
    <t>РУФ БАТТС В ЭКСТРА 1000x600x40 60пач./пал.</t>
  </si>
  <si>
    <t>РУФ БАТТС В ЭКСТРА 1000x600x50 48пач./пал.</t>
  </si>
  <si>
    <t>РУФ БАТТС В ОПТИМА 1000x600x40 40пач./пал.</t>
  </si>
  <si>
    <t>РУФ БАТТС В ОПТИМА 1000x600x50 48пач./пал.</t>
  </si>
  <si>
    <t>РУФ БАТТС Н ЭКСТРА 1000x600x50 32пач./пал.</t>
  </si>
  <si>
    <t>РУФ БАТТС Н ЭКСТРА 1000x600x100 32пач./пал.</t>
  </si>
  <si>
    <t>РУФ БАТТС Н ОПТИМА 1000x600x50 32пач./пал.</t>
  </si>
  <si>
    <t>РУФ БАТТС Н ОПТИМА 1000x600x80 28пач./пал.</t>
  </si>
  <si>
    <t>РУФ БАТТС Н ОПТИМА 1000x600x100 32пач./пал.</t>
  </si>
  <si>
    <t>РУФ БАТТС Н ОПТИМА 1000x600x110 28пач./пал.</t>
  </si>
  <si>
    <t>РУФ БАТТС Н ОПТИМА 1000x600x150 32пач./пал.</t>
  </si>
  <si>
    <t>РУФ БАТТС Н ОПТИМА 1000x600x160 28пач./пал.</t>
  </si>
  <si>
    <t>РУФ БАТТС Д ЭКСТРА 1000x600x100 48пач./пал.</t>
  </si>
  <si>
    <t>ФАСАД БАТТС Д ОПТИМА 1200x600x140 32пач./пал.</t>
  </si>
  <si>
    <t>ФАСАД БАТТС Д ОПТИМА 1200x600x130 36пач./пал.</t>
  </si>
  <si>
    <t>ФАСАД БАТТС ОПТИМА 1000x600x180 пач.</t>
  </si>
  <si>
    <t>ФАСАД БАТТС ОПТИМА 1200x600x180 пач.</t>
  </si>
  <si>
    <r>
      <t xml:space="preserve">5. Продукция категорий A, B, C (для всех продуктов, размеров и вариантов упаковок) </t>
    </r>
    <r>
      <rPr>
        <b/>
        <sz val="11"/>
        <rFont val="Calibri"/>
        <family val="2"/>
        <scheme val="minor"/>
      </rPr>
      <t>полностью</t>
    </r>
    <r>
      <rPr>
        <sz val="11"/>
        <rFont val="Calibri"/>
        <family val="2"/>
        <scheme val="minor"/>
      </rPr>
      <t xml:space="preserve"> указана в прайс-листе. Продукция, не указанная в Прайс-листе, относится к категории D.</t>
    </r>
  </si>
  <si>
    <t>4604653005120</t>
  </si>
  <si>
    <t>4604653254993</t>
  </si>
  <si>
    <t>4604653001917</t>
  </si>
  <si>
    <t>4604653271273</t>
  </si>
  <si>
    <t>4604653273017</t>
  </si>
  <si>
    <t>4604653208972</t>
  </si>
  <si>
    <t>4604653255235</t>
  </si>
  <si>
    <t>4604653251459</t>
  </si>
  <si>
    <t>4604653250568</t>
  </si>
  <si>
    <t>4604653250827</t>
  </si>
  <si>
    <t>4604653005458</t>
  </si>
  <si>
    <t>4604653248237</t>
  </si>
  <si>
    <t>Дюбель "Termoclip-стена 1MT" 100 для толщины утеплителя до 60мм</t>
  </si>
  <si>
    <t>Дюбель "Termoclip-стена 1MT" 260 для толщины утеплителя до 220мм</t>
  </si>
  <si>
    <t>Дюбель "Termoclip-стена 1MS" 100 для толщины утеплителя до 60мм</t>
  </si>
  <si>
    <t>Дюбель "Termoclip-стена 1MS" 260 для толщины утеплителя до 220мм</t>
  </si>
  <si>
    <t>%ROCKsil, белая (10 л)</t>
  </si>
  <si>
    <t>%ROCKsil, прозрачная (9.4 л)</t>
  </si>
  <si>
    <t>Дюбель "Normoclip 2MH" 140</t>
  </si>
  <si>
    <t>306950</t>
  </si>
  <si>
    <t>Дюбель "Termoclip-стена 1MT" 300 для толщины утеплителя до 250мм</t>
  </si>
  <si>
    <t xml:space="preserve"> от 1 июня 2021 года</t>
  </si>
  <si>
    <t>ЦЕНА от 01.06.2021</t>
  </si>
  <si>
    <t>%ROCKmembrane STANDARD 1.2мм (2.1м х 25м)</t>
  </si>
  <si>
    <t>%ROCKmembrane STANDARD 1.5мм (2.1м х 20м)</t>
  </si>
  <si>
    <t>%ROCKmembrane STANDARD G 1.5мм (2.0м х 15м)</t>
  </si>
  <si>
    <t>7. Минимальный заказ на продукцию категории A отсутствует, на категорию B составляет 6 тонн, на категорию C - 9 тонн, на категорию D - 12 тонн.</t>
  </si>
  <si>
    <t>8.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</si>
  <si>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r>
      <t xml:space="preserve">9. Продукция, выделенная </t>
    </r>
    <r>
      <rPr>
        <b/>
        <sz val="11"/>
        <color theme="3"/>
        <rFont val="Calibri"/>
        <family val="2"/>
        <scheme val="minor"/>
      </rPr>
      <t>синим цветом</t>
    </r>
    <r>
      <rPr>
        <sz val="11"/>
        <rFont val="Calibri"/>
        <family val="2"/>
        <scheme val="minor"/>
      </rPr>
      <t xml:space="preserve">, поставляется в информативной упаковке, остальная продукция - в стандартной упаковке. </t>
    </r>
  </si>
  <si>
    <t>6. Для ряда позиций (с пометкой "mix" в колонке AE) категории определены для каждого "домашнего завода" в отдельности (информация находится в колонках J-M под "плюсом" над колонкой N). В колонке AF для таких позиций мин.заказ указан по высшей категории.</t>
  </si>
  <si>
    <t>4. Для ряда позиций (с пометкой "mix" в колонке AE) категории определены для каждого "домашнего завода" в отдельности (информация находится в колонках J-M под "плюсом" над колонкой N). В колонке AF для таких позиций мин.заказ указан по высшей категории.</t>
  </si>
  <si>
    <t>5. Минимальный заказ на продукцию категории A отсутствует, на категорию B составляет 6 тонн, на категорию C - 9 тонн, на категорию D - 12 тонн.</t>
  </si>
  <si>
    <t>6.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</si>
  <si>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 xml:space="preserve">7. Вся DIY-продукция поставляется в информативной упаковке. </t>
  </si>
  <si>
    <t>ФЛОР БАТТС И 1000x600x25 пач.</t>
  </si>
  <si>
    <t>89659</t>
  </si>
  <si>
    <t>4604653208248</t>
  </si>
  <si>
    <t>ФАСАД БАТТС ОПТИМА 1000x600x100 32пач./пал.</t>
  </si>
  <si>
    <t>ФАСАД БАТТС ОПТИМА 1000x600x140 32пач./пал.</t>
  </si>
  <si>
    <t>ФАСАД БАТТС ОПТИМА 1200x600x140 32пач./пал.</t>
  </si>
  <si>
    <t>ФАСАД БАТТС ОПТИМА 1000x600x160 пач.</t>
  </si>
  <si>
    <t>ФАСАД БАТТС ОПТИМА 1200x600x160 пач.</t>
  </si>
  <si>
    <t>281073</t>
  </si>
  <si>
    <t>299027</t>
  </si>
  <si>
    <t>221052</t>
  </si>
  <si>
    <t>ФАСАД БАТТС ОПТИМА 1000x600x150 32пач./пал.</t>
  </si>
  <si>
    <t>195964</t>
  </si>
  <si>
    <t>207043</t>
  </si>
  <si>
    <t>291497</t>
  </si>
  <si>
    <t>ФАСАД БАТТС БАЛКОН 1000x600x100 16пач./пал.</t>
  </si>
  <si>
    <t>301294</t>
  </si>
  <si>
    <t>ФАСАД БАТТС БАЛКОН 1000x600x100 32пач./пал.</t>
  </si>
  <si>
    <t>290191</t>
  </si>
  <si>
    <t>ФАСАД БАТТС БАЛКОН 1000x600x140 пач.</t>
  </si>
  <si>
    <t>291504</t>
  </si>
  <si>
    <t>ФАСАД БАТТС БАЛКОН 1000x600x150 16пач./пал.</t>
  </si>
  <si>
    <t>294699</t>
  </si>
  <si>
    <t>ФАСАД БАТТС БАЛКОН 1000x600x150 32пач./пал.</t>
  </si>
  <si>
    <t>221046</t>
  </si>
  <si>
    <t>ВЕНТИ БАТТС Н 1000x600x140 пач.</t>
  </si>
  <si>
    <t>КАВИТИ БАТТС 1000x600x120 пач.</t>
  </si>
  <si>
    <t>230410</t>
  </si>
  <si>
    <t>ВЕНТИ БАТТС Н 1000x600x100 20пач./пал. ZHE,VYB</t>
  </si>
  <si>
    <t>286804</t>
  </si>
  <si>
    <t>ВЕНТИ БАТТС Н 1000x600x100 16пач./пал. ELA,TRK</t>
  </si>
  <si>
    <t>179589</t>
  </si>
  <si>
    <t>39026</t>
  </si>
  <si>
    <t>ВЕНТИ БАТТС Д ОПТИМА 1000x600x140 пач.</t>
  </si>
  <si>
    <t>ВЕНТИ БАТТС Д 1000x600x140 пач.</t>
  </si>
  <si>
    <t>39145</t>
  </si>
  <si>
    <t>204729</t>
  </si>
  <si>
    <t>4604653207746</t>
  </si>
  <si>
    <t>4604653260215</t>
  </si>
  <si>
    <t>4604653276933</t>
  </si>
  <si>
    <t>4604653208934</t>
  </si>
  <si>
    <t>4604653252432</t>
  </si>
  <si>
    <t>4604653277169</t>
  </si>
  <si>
    <t>4604653001689</t>
  </si>
  <si>
    <t>4604653003157</t>
  </si>
  <si>
    <t>4604653277282</t>
  </si>
  <si>
    <t>4604653001696</t>
  </si>
  <si>
    <t>4604653002334</t>
  </si>
  <si>
    <t>4604653258847</t>
  </si>
  <si>
    <t>4604653275677</t>
  </si>
  <si>
    <t>4604653002723</t>
  </si>
  <si>
    <t>4604653258861</t>
  </si>
  <si>
    <t>4604653242990</t>
  </si>
  <si>
    <t>4604653253156</t>
  </si>
  <si>
    <t>A mix</t>
  </si>
  <si>
    <t xml:space="preserve"> A mix</t>
  </si>
  <si>
    <t>B mix</t>
  </si>
  <si>
    <t>ПРОИЗВОДСТВО + АВС mix</t>
  </si>
  <si>
    <t>ROCKmembrane FG гомогенная 1.5мм (1.3м х 20м)</t>
  </si>
  <si>
    <t>ROCKmembrane OPTIMA 1.5мм (2.05м х 16м)</t>
  </si>
  <si>
    <t>ROCKmembrane OPTIMA 1.2мм (2.05м х 20м)</t>
  </si>
</sst>
</file>

<file path=xl/styles.xml><?xml version="1.0" encoding="utf-8"?>
<styleSheet xmlns="http://schemas.openxmlformats.org/spreadsheetml/2006/main">
  <numFmts count="3">
    <numFmt numFmtId="164" formatCode="#,##0.000"/>
    <numFmt numFmtId="165" formatCode="0.0%"/>
    <numFmt numFmtId="166" formatCode="#,##0.0"/>
  </numFmts>
  <fonts count="3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.5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u/>
      <sz val="10"/>
      <color theme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0.5"/>
      <name val="Calibri"/>
      <family val="2"/>
      <scheme val="minor"/>
    </font>
    <font>
      <sz val="10.5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sz val="10.5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</borders>
  <cellStyleXfs count="7">
    <xf numFmtId="0" fontId="0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17" fillId="0" borderId="0" applyNumberFormat="0" applyFill="0" applyBorder="0" applyAlignment="0" applyProtection="0"/>
    <xf numFmtId="9" fontId="27" fillId="0" borderId="0" applyFont="0" applyFill="0" applyBorder="0" applyAlignment="0" applyProtection="0"/>
  </cellStyleXfs>
  <cellXfs count="537">
    <xf numFmtId="0" fontId="0" fillId="0" borderId="0" xfId="0"/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indent="1"/>
    </xf>
    <xf numFmtId="4" fontId="3" fillId="0" borderId="1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4" fontId="3" fillId="0" borderId="6" xfId="0" applyNumberFormat="1" applyFont="1" applyFill="1" applyBorder="1" applyAlignment="1">
      <alignment horizontal="center" vertical="center"/>
    </xf>
    <xf numFmtId="1" fontId="3" fillId="0" borderId="2" xfId="1" applyNumberFormat="1" applyFont="1" applyFill="1" applyBorder="1" applyAlignment="1">
      <alignment horizontal="center" vertical="center"/>
    </xf>
    <xf numFmtId="1" fontId="3" fillId="0" borderId="6" xfId="1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4" fontId="3" fillId="0" borderId="3" xfId="1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3" fontId="3" fillId="0" borderId="3" xfId="2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3" fontId="7" fillId="0" borderId="3" xfId="0" quotePrefix="1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 indent="1"/>
    </xf>
    <xf numFmtId="0" fontId="4" fillId="0" borderId="3" xfId="0" applyFont="1" applyFill="1" applyBorder="1" applyAlignment="1">
      <alignment horizontal="left" vertical="center" wrapText="1" inden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/>
    </xf>
    <xf numFmtId="4" fontId="4" fillId="0" borderId="8" xfId="0" applyNumberFormat="1" applyFont="1" applyFill="1" applyBorder="1" applyAlignment="1">
      <alignment horizontal="center" vertical="center"/>
    </xf>
    <xf numFmtId="4" fontId="3" fillId="0" borderId="10" xfId="0" applyNumberFormat="1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/>
    </xf>
    <xf numFmtId="1" fontId="3" fillId="0" borderId="8" xfId="1" applyNumberFormat="1" applyFont="1" applyFill="1" applyBorder="1" applyAlignment="1">
      <alignment horizontal="center" vertical="center"/>
    </xf>
    <xf numFmtId="1" fontId="3" fillId="0" borderId="12" xfId="1" applyNumberFormat="1" applyFont="1" applyFill="1" applyBorder="1" applyAlignment="1">
      <alignment horizontal="center" vertical="center"/>
    </xf>
    <xf numFmtId="4" fontId="3" fillId="0" borderId="8" xfId="1" applyNumberFormat="1" applyFont="1" applyFill="1" applyBorder="1" applyAlignment="1">
      <alignment horizontal="center" vertical="center"/>
    </xf>
    <xf numFmtId="164" fontId="3" fillId="0" borderId="9" xfId="1" applyNumberFormat="1" applyFont="1" applyFill="1" applyBorder="1" applyAlignment="1">
      <alignment horizontal="center" vertical="center"/>
    </xf>
    <xf numFmtId="4" fontId="3" fillId="0" borderId="9" xfId="1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3" fontId="3" fillId="0" borderId="9" xfId="2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4" fontId="3" fillId="0" borderId="8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center" vertical="center"/>
    </xf>
    <xf numFmtId="3" fontId="7" fillId="0" borderId="9" xfId="0" quotePrefix="1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9" xfId="0" quotePrefix="1" applyNumberFormat="1" applyFont="1" applyFill="1" applyBorder="1" applyAlignment="1">
      <alignment horizontal="center" vertical="center"/>
    </xf>
    <xf numFmtId="3" fontId="7" fillId="0" borderId="12" xfId="0" quotePrefix="1" applyNumberFormat="1" applyFont="1" applyFill="1" applyBorder="1" applyAlignment="1">
      <alignment horizontal="center" vertical="center"/>
    </xf>
    <xf numFmtId="0" fontId="3" fillId="0" borderId="12" xfId="0" quotePrefix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9" xfId="0" applyNumberFormat="1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 wrapText="1" indent="1"/>
    </xf>
    <xf numFmtId="0" fontId="4" fillId="0" borderId="9" xfId="0" applyFont="1" applyFill="1" applyBorder="1" applyAlignment="1">
      <alignment horizontal="left" vertical="center" wrapText="1" indent="1"/>
    </xf>
    <xf numFmtId="0" fontId="4" fillId="0" borderId="9" xfId="0" quotePrefix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center" vertical="center"/>
    </xf>
    <xf numFmtId="4" fontId="3" fillId="0" borderId="16" xfId="0" applyNumberFormat="1" applyFont="1" applyFill="1" applyBorder="1" applyAlignment="1">
      <alignment horizontal="center" vertical="center"/>
    </xf>
    <xf numFmtId="4" fontId="4" fillId="0" borderId="17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1" fontId="3" fillId="0" borderId="14" xfId="1" applyNumberFormat="1" applyFont="1" applyFill="1" applyBorder="1" applyAlignment="1">
      <alignment horizontal="center" vertical="center"/>
    </xf>
    <xf numFmtId="1" fontId="3" fillId="0" borderId="18" xfId="1" applyNumberFormat="1" applyFont="1" applyFill="1" applyBorder="1" applyAlignment="1">
      <alignment horizontal="center" vertical="center"/>
    </xf>
    <xf numFmtId="4" fontId="3" fillId="0" borderId="14" xfId="1" applyNumberFormat="1" applyFont="1" applyFill="1" applyBorder="1" applyAlignment="1">
      <alignment horizontal="center" vertical="center"/>
    </xf>
    <xf numFmtId="164" fontId="3" fillId="0" borderId="15" xfId="1" applyNumberFormat="1" applyFont="1" applyFill="1" applyBorder="1" applyAlignment="1">
      <alignment horizontal="center" vertical="center"/>
    </xf>
    <xf numFmtId="4" fontId="3" fillId="0" borderId="15" xfId="1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3" fontId="3" fillId="0" borderId="15" xfId="2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4" fontId="3" fillId="0" borderId="14" xfId="0" applyNumberFormat="1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4" fontId="3" fillId="0" borderId="15" xfId="0" applyNumberFormat="1" applyFont="1" applyFill="1" applyBorder="1" applyAlignment="1">
      <alignment horizontal="center" vertical="center"/>
    </xf>
    <xf numFmtId="3" fontId="7" fillId="0" borderId="15" xfId="0" quotePrefix="1" applyNumberFormat="1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3" fontId="3" fillId="0" borderId="15" xfId="0" applyNumberFormat="1" applyFont="1" applyFill="1" applyBorder="1" applyAlignment="1">
      <alignment horizontal="center" vertical="center"/>
    </xf>
    <xf numFmtId="3" fontId="3" fillId="0" borderId="15" xfId="0" quotePrefix="1" applyNumberFormat="1" applyFont="1" applyFill="1" applyBorder="1" applyAlignment="1">
      <alignment horizontal="center" vertical="center"/>
    </xf>
    <xf numFmtId="3" fontId="7" fillId="0" borderId="18" xfId="0" quotePrefix="1" applyNumberFormat="1" applyFont="1" applyFill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2" fontId="3" fillId="0" borderId="14" xfId="0" applyNumberFormat="1" applyFont="1" applyFill="1" applyBorder="1" applyAlignment="1">
      <alignment horizontal="center" vertical="center"/>
    </xf>
    <xf numFmtId="2" fontId="3" fillId="0" borderId="15" xfId="0" applyNumberFormat="1" applyFont="1" applyFill="1" applyBorder="1" applyAlignment="1">
      <alignment horizontal="center" vertical="center"/>
    </xf>
    <xf numFmtId="2" fontId="3" fillId="0" borderId="18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 indent="1"/>
    </xf>
    <xf numFmtId="0" fontId="4" fillId="0" borderId="15" xfId="0" applyFont="1" applyFill="1" applyBorder="1" applyAlignment="1">
      <alignment horizontal="left" vertical="center" wrapText="1" indent="1"/>
    </xf>
    <xf numFmtId="0" fontId="4" fillId="0" borderId="15" xfId="0" quotePrefix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4" fontId="4" fillId="3" borderId="19" xfId="0" applyNumberFormat="1" applyFont="1" applyFill="1" applyBorder="1" applyAlignment="1">
      <alignment horizontal="center" vertical="center" wrapText="1"/>
    </xf>
    <xf numFmtId="4" fontId="4" fillId="4" borderId="20" xfId="0" applyNumberFormat="1" applyFont="1" applyFill="1" applyBorder="1" applyAlignment="1">
      <alignment horizontal="center" vertical="center" wrapText="1"/>
    </xf>
    <xf numFmtId="4" fontId="4" fillId="4" borderId="22" xfId="0" applyNumberFormat="1" applyFont="1" applyFill="1" applyBorder="1" applyAlignment="1">
      <alignment horizontal="center" vertical="center" wrapText="1"/>
    </xf>
    <xf numFmtId="4" fontId="4" fillId="4" borderId="23" xfId="0" applyNumberFormat="1" applyFont="1" applyFill="1" applyBorder="1" applyAlignment="1">
      <alignment horizontal="center" vertical="center" wrapText="1"/>
    </xf>
    <xf numFmtId="4" fontId="4" fillId="4" borderId="24" xfId="0" applyNumberFormat="1" applyFont="1" applyFill="1" applyBorder="1" applyAlignment="1">
      <alignment horizontal="center" vertical="center" wrapText="1"/>
    </xf>
    <xf numFmtId="1" fontId="4" fillId="3" borderId="20" xfId="0" applyNumberFormat="1" applyFont="1" applyFill="1" applyBorder="1" applyAlignment="1">
      <alignment horizontal="center" vertical="center" wrapText="1"/>
    </xf>
    <xf numFmtId="1" fontId="4" fillId="3" borderId="24" xfId="0" applyNumberFormat="1" applyFont="1" applyFill="1" applyBorder="1" applyAlignment="1">
      <alignment horizontal="center" vertical="center" wrapText="1"/>
    </xf>
    <xf numFmtId="4" fontId="4" fillId="3" borderId="20" xfId="0" applyNumberFormat="1" applyFont="1" applyFill="1" applyBorder="1" applyAlignment="1">
      <alignment horizontal="center" vertical="center" wrapText="1"/>
    </xf>
    <xf numFmtId="164" fontId="4" fillId="3" borderId="21" xfId="0" applyNumberFormat="1" applyFont="1" applyFill="1" applyBorder="1" applyAlignment="1">
      <alignment horizontal="center" vertical="center" wrapText="1"/>
    </xf>
    <xf numFmtId="4" fontId="4" fillId="3" borderId="21" xfId="0" applyNumberFormat="1" applyFont="1" applyFill="1" applyBorder="1" applyAlignment="1">
      <alignment horizontal="center" vertical="center" wrapText="1"/>
    </xf>
    <xf numFmtId="4" fontId="4" fillId="3" borderId="24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164" fontId="4" fillId="2" borderId="21" xfId="0" applyNumberFormat="1" applyFont="1" applyFill="1" applyBorder="1" applyAlignment="1">
      <alignment horizontal="center" vertical="center" wrapText="1"/>
    </xf>
    <xf numFmtId="4" fontId="4" fillId="2" borderId="21" xfId="0" applyNumberFormat="1" applyFont="1" applyFill="1" applyBorder="1" applyAlignment="1">
      <alignment horizontal="center" vertical="center" wrapText="1"/>
    </xf>
    <xf numFmtId="3" fontId="4" fillId="2" borderId="21" xfId="0" applyNumberFormat="1" applyFont="1" applyFill="1" applyBorder="1" applyAlignment="1">
      <alignment horizontal="center" vertical="center" wrapText="1"/>
    </xf>
    <xf numFmtId="3" fontId="4" fillId="2" borderId="24" xfId="0" applyNumberFormat="1" applyFont="1" applyFill="1" applyBorder="1" applyAlignment="1">
      <alignment horizontal="center" vertical="center" wrapText="1"/>
    </xf>
    <xf numFmtId="0" fontId="4" fillId="5" borderId="20" xfId="0" applyNumberFormat="1" applyFont="1" applyFill="1" applyBorder="1" applyAlignment="1">
      <alignment horizontal="center" vertical="center" wrapText="1"/>
    </xf>
    <xf numFmtId="4" fontId="4" fillId="5" borderId="21" xfId="0" applyNumberFormat="1" applyFont="1" applyFill="1" applyBorder="1" applyAlignment="1">
      <alignment horizontal="center" vertical="center" wrapText="1"/>
    </xf>
    <xf numFmtId="164" fontId="4" fillId="5" borderId="21" xfId="0" applyNumberFormat="1" applyFont="1" applyFill="1" applyBorder="1" applyAlignment="1">
      <alignment horizontal="center" vertical="center" wrapText="1"/>
    </xf>
    <xf numFmtId="3" fontId="4" fillId="5" borderId="21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6" borderId="20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 indent="1"/>
    </xf>
    <xf numFmtId="4" fontId="3" fillId="7" borderId="0" xfId="0" applyNumberFormat="1" applyFont="1" applyFill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0" fontId="3" fillId="7" borderId="0" xfId="0" applyNumberFormat="1" applyFont="1" applyFill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3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 indent="1"/>
    </xf>
    <xf numFmtId="0" fontId="3" fillId="8" borderId="6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4" fontId="8" fillId="0" borderId="3" xfId="0" applyNumberFormat="1" applyFont="1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6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3" fontId="7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/>
    </xf>
    <xf numFmtId="4" fontId="8" fillId="0" borderId="9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8" fillId="0" borderId="12" xfId="0" applyNumberFormat="1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 wrapText="1"/>
    </xf>
    <xf numFmtId="0" fontId="8" fillId="0" borderId="14" xfId="0" applyNumberFormat="1" applyFont="1" applyFill="1" applyBorder="1" applyAlignment="1">
      <alignment horizontal="center" vertical="center"/>
    </xf>
    <xf numFmtId="4" fontId="8" fillId="0" borderId="15" xfId="0" applyNumberFormat="1" applyFont="1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/>
    </xf>
    <xf numFmtId="3" fontId="8" fillId="0" borderId="15" xfId="0" applyNumberFormat="1" applyFont="1" applyFill="1" applyBorder="1" applyAlignment="1">
      <alignment horizontal="center" vertical="center"/>
    </xf>
    <xf numFmtId="3" fontId="8" fillId="0" borderId="18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/>
    </xf>
    <xf numFmtId="0" fontId="3" fillId="0" borderId="9" xfId="1" applyNumberFormat="1" applyFont="1" applyFill="1" applyBorder="1" applyAlignment="1">
      <alignment horizontal="center" vertical="center"/>
    </xf>
    <xf numFmtId="0" fontId="3" fillId="0" borderId="8" xfId="1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3" fillId="0" borderId="12" xfId="2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8" xfId="2" applyNumberFormat="1" applyFont="1" applyFill="1" applyBorder="1" applyAlignment="1">
      <alignment horizontal="center" vertical="center" wrapText="1"/>
    </xf>
    <xf numFmtId="3" fontId="7" fillId="0" borderId="6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3" fontId="3" fillId="0" borderId="12" xfId="3" applyNumberFormat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7" fillId="0" borderId="9" xfId="0" quotePrefix="1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 wrapText="1"/>
    </xf>
    <xf numFmtId="4" fontId="8" fillId="0" borderId="9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 wrapText="1"/>
    </xf>
    <xf numFmtId="3" fontId="3" fillId="0" borderId="12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 wrapText="1"/>
    </xf>
    <xf numFmtId="3" fontId="3" fillId="0" borderId="9" xfId="0" quotePrefix="1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center" vertical="center" wrapText="1"/>
    </xf>
    <xf numFmtId="0" fontId="3" fillId="0" borderId="15" xfId="0" quotePrefix="1" applyFont="1" applyFill="1" applyBorder="1" applyAlignment="1">
      <alignment horizontal="center" vertical="center"/>
    </xf>
    <xf numFmtId="165" fontId="4" fillId="2" borderId="34" xfId="4" applyNumberFormat="1" applyFont="1" applyFill="1" applyBorder="1" applyAlignment="1" applyProtection="1">
      <alignment horizontal="center" vertical="center"/>
      <protection locked="0"/>
    </xf>
    <xf numFmtId="4" fontId="3" fillId="7" borderId="0" xfId="0" applyNumberFormat="1" applyFont="1" applyFill="1" applyAlignment="1">
      <alignment horizontal="right" vertical="center" indent="1"/>
    </xf>
    <xf numFmtId="165" fontId="4" fillId="2" borderId="35" xfId="4" applyNumberFormat="1" applyFont="1" applyFill="1" applyBorder="1" applyAlignment="1" applyProtection="1">
      <alignment horizontal="center" vertical="center"/>
      <protection locked="0"/>
    </xf>
    <xf numFmtId="165" fontId="4" fillId="2" borderId="36" xfId="4" applyNumberFormat="1" applyFont="1" applyFill="1" applyBorder="1" applyAlignment="1" applyProtection="1">
      <alignment horizontal="center" vertical="center"/>
      <protection locked="0"/>
    </xf>
    <xf numFmtId="0" fontId="2" fillId="9" borderId="19" xfId="4" applyFont="1" applyFill="1" applyBorder="1" applyAlignment="1">
      <alignment horizontal="center" vertical="center"/>
    </xf>
    <xf numFmtId="4" fontId="3" fillId="0" borderId="4" xfId="1" applyNumberFormat="1" applyFont="1" applyFill="1" applyBorder="1" applyAlignment="1">
      <alignment horizontal="center" vertical="center"/>
    </xf>
    <xf numFmtId="0" fontId="3" fillId="0" borderId="2" xfId="1" applyNumberFormat="1" applyFont="1" applyFill="1" applyBorder="1" applyAlignment="1">
      <alignment horizontal="center" vertical="center"/>
    </xf>
    <xf numFmtId="3" fontId="3" fillId="0" borderId="6" xfId="2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 indent="1"/>
    </xf>
    <xf numFmtId="0" fontId="13" fillId="0" borderId="3" xfId="0" applyFont="1" applyFill="1" applyBorder="1" applyAlignment="1">
      <alignment horizontal="center" vertical="center" wrapText="1"/>
    </xf>
    <xf numFmtId="4" fontId="3" fillId="0" borderId="10" xfId="1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 wrapText="1" inden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9" xfId="0" quotePrefix="1" applyFont="1" applyFill="1" applyBorder="1" applyAlignment="1">
      <alignment horizontal="center" vertical="center" wrapText="1"/>
    </xf>
    <xf numFmtId="4" fontId="3" fillId="0" borderId="16" xfId="1" applyNumberFormat="1" applyFont="1" applyFill="1" applyBorder="1" applyAlignment="1">
      <alignment horizontal="center" vertical="center"/>
    </xf>
    <xf numFmtId="3" fontId="3" fillId="0" borderId="18" xfId="2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left" vertical="center" wrapText="1" indent="1"/>
    </xf>
    <xf numFmtId="0" fontId="13" fillId="0" borderId="15" xfId="0" applyFont="1" applyFill="1" applyBorder="1" applyAlignment="1">
      <alignment horizontal="center" vertical="center" wrapText="1"/>
    </xf>
    <xf numFmtId="0" fontId="3" fillId="0" borderId="14" xfId="1" applyNumberFormat="1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15" fillId="0" borderId="0" xfId="1" applyFont="1"/>
    <xf numFmtId="0" fontId="15" fillId="7" borderId="0" xfId="1" applyFont="1" applyFill="1"/>
    <xf numFmtId="0" fontId="16" fillId="0" borderId="0" xfId="1" applyFont="1"/>
    <xf numFmtId="0" fontId="3" fillId="0" borderId="0" xfId="1" applyFont="1"/>
    <xf numFmtId="0" fontId="3" fillId="7" borderId="0" xfId="1" applyFont="1" applyFill="1"/>
    <xf numFmtId="0" fontId="17" fillId="0" borderId="18" xfId="5" applyFill="1" applyBorder="1" applyAlignment="1">
      <alignment horizontal="center" vertical="center"/>
    </xf>
    <xf numFmtId="0" fontId="17" fillId="0" borderId="12" xfId="5" applyFill="1" applyBorder="1" applyAlignment="1">
      <alignment horizontal="center" vertical="center"/>
    </xf>
    <xf numFmtId="0" fontId="17" fillId="0" borderId="12" xfId="5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 wrapText="1"/>
    </xf>
    <xf numFmtId="2" fontId="3" fillId="0" borderId="50" xfId="0" applyNumberFormat="1" applyFont="1" applyFill="1" applyBorder="1" applyAlignment="1">
      <alignment horizontal="center" vertical="center"/>
    </xf>
    <xf numFmtId="2" fontId="3" fillId="0" borderId="48" xfId="0" applyNumberFormat="1" applyFont="1" applyFill="1" applyBorder="1" applyAlignment="1">
      <alignment horizontal="center" vertical="center"/>
    </xf>
    <xf numFmtId="2" fontId="3" fillId="0" borderId="51" xfId="0" applyNumberFormat="1" applyFont="1" applyFill="1" applyBorder="1" applyAlignment="1">
      <alignment horizontal="center" vertical="center"/>
    </xf>
    <xf numFmtId="0" fontId="3" fillId="0" borderId="50" xfId="0" quotePrefix="1" applyFont="1" applyFill="1" applyBorder="1" applyAlignment="1">
      <alignment horizontal="center" vertical="center"/>
    </xf>
    <xf numFmtId="4" fontId="3" fillId="0" borderId="48" xfId="0" applyNumberFormat="1" applyFont="1" applyFill="1" applyBorder="1" applyAlignment="1">
      <alignment horizontal="center" vertical="center"/>
    </xf>
    <xf numFmtId="4" fontId="3" fillId="0" borderId="51" xfId="0" applyNumberFormat="1" applyFont="1" applyFill="1" applyBorder="1" applyAlignment="1">
      <alignment horizontal="center" vertical="center"/>
    </xf>
    <xf numFmtId="2" fontId="3" fillId="0" borderId="52" xfId="0" applyNumberFormat="1" applyFont="1" applyFill="1" applyBorder="1" applyAlignment="1">
      <alignment horizontal="center" vertical="center"/>
    </xf>
    <xf numFmtId="2" fontId="3" fillId="0" borderId="49" xfId="0" applyNumberFormat="1" applyFont="1" applyFill="1" applyBorder="1" applyAlignment="1">
      <alignment horizontal="center" vertical="center"/>
    </xf>
    <xf numFmtId="2" fontId="3" fillId="0" borderId="53" xfId="0" applyNumberFormat="1" applyFont="1" applyFill="1" applyBorder="1" applyAlignment="1">
      <alignment horizontal="center" vertical="center"/>
    </xf>
    <xf numFmtId="0" fontId="3" fillId="0" borderId="52" xfId="0" quotePrefix="1" applyFont="1" applyFill="1" applyBorder="1" applyAlignment="1">
      <alignment horizontal="center" vertical="center"/>
    </xf>
    <xf numFmtId="4" fontId="3" fillId="0" borderId="49" xfId="0" applyNumberFormat="1" applyFont="1" applyFill="1" applyBorder="1" applyAlignment="1">
      <alignment horizontal="center" vertical="center"/>
    </xf>
    <xf numFmtId="4" fontId="3" fillId="0" borderId="53" xfId="0" applyNumberFormat="1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9" fillId="7" borderId="0" xfId="1" applyFont="1" applyFill="1" applyAlignment="1">
      <alignment horizontal="left" vertical="center" indent="1"/>
    </xf>
    <xf numFmtId="0" fontId="19" fillId="0" borderId="18" xfId="0" applyFont="1" applyFill="1" applyBorder="1" applyAlignment="1">
      <alignment horizontal="left" vertical="center" wrapText="1" indent="1"/>
    </xf>
    <xf numFmtId="0" fontId="18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vertical="center" wrapText="1" indent="1"/>
    </xf>
    <xf numFmtId="0" fontId="18" fillId="0" borderId="8" xfId="0" applyFont="1" applyFill="1" applyBorder="1" applyAlignment="1">
      <alignment horizontal="left" vertical="center" wrapText="1" indent="1"/>
    </xf>
    <xf numFmtId="0" fontId="19" fillId="0" borderId="8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left" vertical="center" indent="1"/>
    </xf>
    <xf numFmtId="0" fontId="20" fillId="0" borderId="6" xfId="0" applyFont="1" applyFill="1" applyBorder="1" applyAlignment="1">
      <alignment horizontal="left" vertical="center" wrapText="1" indent="1"/>
    </xf>
    <xf numFmtId="0" fontId="18" fillId="0" borderId="2" xfId="0" applyFont="1" applyFill="1" applyBorder="1" applyAlignment="1">
      <alignment horizontal="left" vertical="center" wrapText="1" indent="1"/>
    </xf>
    <xf numFmtId="0" fontId="19" fillId="0" borderId="2" xfId="0" applyFont="1" applyFill="1" applyBorder="1" applyAlignment="1">
      <alignment horizontal="center" vertical="center" wrapText="1"/>
    </xf>
    <xf numFmtId="0" fontId="19" fillId="7" borderId="0" xfId="1" applyFont="1" applyFill="1"/>
    <xf numFmtId="0" fontId="18" fillId="3" borderId="24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8" fillId="7" borderId="0" xfId="1" applyFont="1" applyFill="1" applyAlignment="1">
      <alignment horizontal="right" indent="1"/>
    </xf>
    <xf numFmtId="0" fontId="19" fillId="7" borderId="0" xfId="1" applyFont="1" applyFill="1" applyAlignment="1">
      <alignment horizontal="right" indent="1"/>
    </xf>
    <xf numFmtId="0" fontId="17" fillId="0" borderId="6" xfId="5" applyFill="1" applyBorder="1" applyAlignment="1">
      <alignment horizontal="center" vertical="center"/>
    </xf>
    <xf numFmtId="0" fontId="17" fillId="0" borderId="18" xfId="5" quotePrefix="1" applyFill="1" applyBorder="1" applyAlignment="1">
      <alignment horizontal="center" vertical="center"/>
    </xf>
    <xf numFmtId="0" fontId="17" fillId="0" borderId="12" xfId="5" quotePrefix="1" applyFill="1" applyBorder="1" applyAlignment="1">
      <alignment horizontal="center" vertical="center"/>
    </xf>
    <xf numFmtId="0" fontId="17" fillId="0" borderId="14" xfId="5" applyFill="1" applyBorder="1" applyAlignment="1">
      <alignment horizontal="center" vertical="center" wrapText="1"/>
    </xf>
    <xf numFmtId="0" fontId="17" fillId="0" borderId="8" xfId="5" applyFill="1" applyBorder="1" applyAlignment="1">
      <alignment horizontal="center" vertical="center" wrapText="1"/>
    </xf>
    <xf numFmtId="0" fontId="17" fillId="0" borderId="2" xfId="5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166" fontId="3" fillId="0" borderId="14" xfId="0" applyNumberFormat="1" applyFont="1" applyFill="1" applyBorder="1" applyAlignment="1">
      <alignment horizontal="center" vertical="center"/>
    </xf>
    <xf numFmtId="166" fontId="3" fillId="0" borderId="9" xfId="0" applyNumberFormat="1" applyFont="1" applyFill="1" applyBorder="1" applyAlignment="1">
      <alignment horizontal="center" vertical="center"/>
    </xf>
    <xf numFmtId="166" fontId="3" fillId="0" borderId="8" xfId="0" applyNumberFormat="1" applyFont="1" applyFill="1" applyBorder="1" applyAlignment="1">
      <alignment horizontal="center" vertical="center"/>
    </xf>
    <xf numFmtId="0" fontId="3" fillId="8" borderId="12" xfId="0" quotePrefix="1" applyFont="1" applyFill="1" applyBorder="1" applyAlignment="1">
      <alignment horizontal="center" vertical="center"/>
    </xf>
    <xf numFmtId="166" fontId="3" fillId="8" borderId="15" xfId="0" applyNumberFormat="1" applyFont="1" applyFill="1" applyBorder="1" applyAlignment="1">
      <alignment horizontal="center" vertical="center"/>
    </xf>
    <xf numFmtId="166" fontId="3" fillId="8" borderId="9" xfId="0" applyNumberFormat="1" applyFont="1" applyFill="1" applyBorder="1" applyAlignment="1">
      <alignment horizontal="center" vertical="center"/>
    </xf>
    <xf numFmtId="0" fontId="17" fillId="0" borderId="54" xfId="5" quotePrefix="1" applyFill="1" applyBorder="1" applyAlignment="1">
      <alignment horizontal="center" vertical="center"/>
    </xf>
    <xf numFmtId="0" fontId="17" fillId="0" borderId="55" xfId="5" applyFill="1" applyBorder="1" applyAlignment="1">
      <alignment horizontal="center" vertical="center" wrapText="1"/>
    </xf>
    <xf numFmtId="0" fontId="17" fillId="0" borderId="55" xfId="5" quotePrefix="1" applyFill="1" applyBorder="1" applyAlignment="1">
      <alignment horizontal="center" vertical="center"/>
    </xf>
    <xf numFmtId="0" fontId="17" fillId="0" borderId="55" xfId="5" applyFill="1" applyBorder="1" applyAlignment="1">
      <alignment horizontal="center" vertical="center"/>
    </xf>
    <xf numFmtId="0" fontId="17" fillId="0" borderId="54" xfId="5" applyFill="1" applyBorder="1" applyAlignment="1">
      <alignment horizontal="center" vertical="center"/>
    </xf>
    <xf numFmtId="0" fontId="17" fillId="0" borderId="56" xfId="5" applyFill="1" applyBorder="1" applyAlignment="1">
      <alignment horizontal="center" vertical="center"/>
    </xf>
    <xf numFmtId="0" fontId="17" fillId="0" borderId="57" xfId="5" applyFill="1" applyBorder="1" applyAlignment="1">
      <alignment horizontal="center" vertical="center"/>
    </xf>
    <xf numFmtId="0" fontId="17" fillId="0" borderId="58" xfId="5" applyFill="1" applyBorder="1" applyAlignment="1">
      <alignment horizontal="center" vertical="center"/>
    </xf>
    <xf numFmtId="0" fontId="17" fillId="0" borderId="59" xfId="5" applyFill="1" applyBorder="1" applyAlignment="1">
      <alignment horizontal="center" vertical="center"/>
    </xf>
    <xf numFmtId="0" fontId="19" fillId="0" borderId="52" xfId="0" applyFont="1" applyFill="1" applyBorder="1" applyAlignment="1">
      <alignment horizontal="left" vertical="center" wrapText="1" indent="1"/>
    </xf>
    <xf numFmtId="0" fontId="18" fillId="0" borderId="53" xfId="0" applyFont="1" applyFill="1" applyBorder="1" applyAlignment="1">
      <alignment horizontal="left" vertical="center" wrapText="1" indent="1"/>
    </xf>
    <xf numFmtId="0" fontId="17" fillId="0" borderId="52" xfId="5" quotePrefix="1" applyFill="1" applyBorder="1" applyAlignment="1">
      <alignment horizontal="center" vertical="center"/>
    </xf>
    <xf numFmtId="0" fontId="17" fillId="0" borderId="61" xfId="5" quotePrefix="1" applyFill="1" applyBorder="1" applyAlignment="1">
      <alignment horizontal="center" vertical="center"/>
    </xf>
    <xf numFmtId="0" fontId="17" fillId="0" borderId="53" xfId="5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49" xfId="0" quotePrefix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left" vertical="center" wrapText="1" indent="1"/>
    </xf>
    <xf numFmtId="0" fontId="9" fillId="0" borderId="53" xfId="0" applyFont="1" applyFill="1" applyBorder="1" applyAlignment="1">
      <alignment horizontal="left" vertical="center" wrapText="1" indent="1"/>
    </xf>
    <xf numFmtId="164" fontId="3" fillId="0" borderId="49" xfId="0" applyNumberFormat="1" applyFont="1" applyFill="1" applyBorder="1" applyAlignment="1">
      <alignment horizontal="center" vertical="center"/>
    </xf>
    <xf numFmtId="3" fontId="8" fillId="0" borderId="52" xfId="0" applyNumberFormat="1" applyFont="1" applyFill="1" applyBorder="1" applyAlignment="1">
      <alignment horizontal="center" vertical="center"/>
    </xf>
    <xf numFmtId="3" fontId="3" fillId="0" borderId="49" xfId="0" applyNumberFormat="1" applyFont="1" applyFill="1" applyBorder="1" applyAlignment="1">
      <alignment horizontal="center" vertical="center"/>
    </xf>
    <xf numFmtId="3" fontId="8" fillId="0" borderId="49" xfId="0" applyNumberFormat="1" applyFont="1" applyFill="1" applyBorder="1" applyAlignment="1">
      <alignment horizontal="center" vertical="center"/>
    </xf>
    <xf numFmtId="4" fontId="8" fillId="0" borderId="49" xfId="0" applyNumberFormat="1" applyFont="1" applyFill="1" applyBorder="1" applyAlignment="1">
      <alignment horizontal="center" vertical="center"/>
    </xf>
    <xf numFmtId="164" fontId="8" fillId="0" borderId="49" xfId="0" applyNumberFormat="1" applyFont="1" applyFill="1" applyBorder="1" applyAlignment="1">
      <alignment horizontal="center" vertical="center"/>
    </xf>
    <xf numFmtId="0" fontId="8" fillId="0" borderId="53" xfId="0" applyNumberFormat="1" applyFont="1" applyFill="1" applyBorder="1" applyAlignment="1">
      <alignment horizontal="center" vertical="center"/>
    </xf>
    <xf numFmtId="3" fontId="3" fillId="0" borderId="52" xfId="0" applyNumberFormat="1" applyFont="1" applyFill="1" applyBorder="1" applyAlignment="1">
      <alignment horizontal="center" vertical="center"/>
    </xf>
    <xf numFmtId="3" fontId="7" fillId="0" borderId="49" xfId="0" quotePrefix="1" applyNumberFormat="1" applyFont="1" applyFill="1" applyBorder="1" applyAlignment="1">
      <alignment horizontal="center" vertical="center"/>
    </xf>
    <xf numFmtId="0" fontId="3" fillId="8" borderId="52" xfId="0" applyFont="1" applyFill="1" applyBorder="1" applyAlignment="1">
      <alignment horizontal="center" vertical="center" wrapText="1"/>
    </xf>
    <xf numFmtId="3" fontId="3" fillId="0" borderId="49" xfId="2" applyNumberFormat="1" applyFont="1" applyFill="1" applyBorder="1" applyAlignment="1">
      <alignment horizontal="center" vertical="center" wrapText="1"/>
    </xf>
    <xf numFmtId="0" fontId="3" fillId="0" borderId="49" xfId="0" applyNumberFormat="1" applyFont="1" applyFill="1" applyBorder="1" applyAlignment="1">
      <alignment horizontal="center" vertical="center"/>
    </xf>
    <xf numFmtId="4" fontId="3" fillId="0" borderId="49" xfId="1" applyNumberFormat="1" applyFont="1" applyFill="1" applyBorder="1" applyAlignment="1">
      <alignment horizontal="center" vertical="center"/>
    </xf>
    <xf numFmtId="164" fontId="3" fillId="0" borderId="49" xfId="1" applyNumberFormat="1" applyFont="1" applyFill="1" applyBorder="1" applyAlignment="1">
      <alignment horizontal="center" vertical="center"/>
    </xf>
    <xf numFmtId="4" fontId="3" fillId="0" borderId="53" xfId="1" applyNumberFormat="1" applyFont="1" applyFill="1" applyBorder="1" applyAlignment="1">
      <alignment horizontal="center" vertical="center"/>
    </xf>
    <xf numFmtId="1" fontId="3" fillId="0" borderId="52" xfId="1" applyNumberFormat="1" applyFont="1" applyFill="1" applyBorder="1" applyAlignment="1">
      <alignment horizontal="center" vertical="center"/>
    </xf>
    <xf numFmtId="1" fontId="3" fillId="0" borderId="53" xfId="1" applyNumberFormat="1" applyFont="1" applyFill="1" applyBorder="1" applyAlignment="1">
      <alignment horizontal="center" vertical="center"/>
    </xf>
    <xf numFmtId="4" fontId="3" fillId="0" borderId="52" xfId="0" applyNumberFormat="1" applyFont="1" applyFill="1" applyBorder="1" applyAlignment="1">
      <alignment horizontal="center" vertical="center"/>
    </xf>
    <xf numFmtId="4" fontId="4" fillId="0" borderId="63" xfId="0" applyNumberFormat="1" applyFont="1" applyFill="1" applyBorder="1" applyAlignment="1">
      <alignment horizontal="center" vertical="center"/>
    </xf>
    <xf numFmtId="4" fontId="3" fillId="0" borderId="64" xfId="0" applyNumberFormat="1" applyFont="1" applyFill="1" applyBorder="1" applyAlignment="1">
      <alignment horizontal="center" vertical="center"/>
    </xf>
    <xf numFmtId="4" fontId="4" fillId="0" borderId="53" xfId="0" applyNumberFormat="1" applyFont="1" applyFill="1" applyBorder="1" applyAlignment="1">
      <alignment horizontal="center" vertical="center"/>
    </xf>
    <xf numFmtId="4" fontId="3" fillId="0" borderId="65" xfId="0" applyNumberFormat="1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left" vertical="center" wrapText="1" indent="1"/>
    </xf>
    <xf numFmtId="0" fontId="3" fillId="0" borderId="51" xfId="0" applyFont="1" applyFill="1" applyBorder="1" applyAlignment="1">
      <alignment horizontal="left" vertical="center" wrapText="1" indent="1"/>
    </xf>
    <xf numFmtId="164" fontId="3" fillId="0" borderId="48" xfId="0" applyNumberFormat="1" applyFont="1" applyFill="1" applyBorder="1" applyAlignment="1">
      <alignment horizontal="center" vertical="center"/>
    </xf>
    <xf numFmtId="3" fontId="3" fillId="0" borderId="50" xfId="1" applyNumberFormat="1" applyFont="1" applyFill="1" applyBorder="1" applyAlignment="1">
      <alignment horizontal="center" vertical="center"/>
    </xf>
    <xf numFmtId="3" fontId="3" fillId="0" borderId="48" xfId="0" applyNumberFormat="1" applyFont="1" applyFill="1" applyBorder="1" applyAlignment="1">
      <alignment horizontal="center" vertical="center"/>
    </xf>
    <xf numFmtId="3" fontId="7" fillId="0" borderId="48" xfId="0" applyNumberFormat="1" applyFont="1" applyFill="1" applyBorder="1" applyAlignment="1">
      <alignment horizontal="center" vertical="center"/>
    </xf>
    <xf numFmtId="0" fontId="3" fillId="0" borderId="51" xfId="1" applyNumberFormat="1" applyFont="1" applyFill="1" applyBorder="1" applyAlignment="1">
      <alignment horizontal="center" vertical="center"/>
    </xf>
    <xf numFmtId="3" fontId="7" fillId="0" borderId="50" xfId="0" applyNumberFormat="1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 wrapText="1"/>
    </xf>
    <xf numFmtId="3" fontId="3" fillId="0" borderId="48" xfId="2" applyNumberFormat="1" applyFont="1" applyFill="1" applyBorder="1" applyAlignment="1">
      <alignment horizontal="center" vertical="center" wrapText="1"/>
    </xf>
    <xf numFmtId="0" fontId="3" fillId="0" borderId="48" xfId="1" applyNumberFormat="1" applyFont="1" applyFill="1" applyBorder="1" applyAlignment="1">
      <alignment horizontal="center" vertical="center"/>
    </xf>
    <xf numFmtId="4" fontId="3" fillId="0" borderId="48" xfId="1" applyNumberFormat="1" applyFont="1" applyFill="1" applyBorder="1" applyAlignment="1">
      <alignment horizontal="center" vertical="center"/>
    </xf>
    <xf numFmtId="164" fontId="3" fillId="0" borderId="48" xfId="1" applyNumberFormat="1" applyFont="1" applyFill="1" applyBorder="1" applyAlignment="1">
      <alignment horizontal="center" vertical="center"/>
    </xf>
    <xf numFmtId="4" fontId="3" fillId="0" borderId="51" xfId="1" applyNumberFormat="1" applyFont="1" applyFill="1" applyBorder="1" applyAlignment="1">
      <alignment horizontal="center" vertical="center"/>
    </xf>
    <xf numFmtId="1" fontId="3" fillId="0" borderId="50" xfId="1" applyNumberFormat="1" applyFont="1" applyFill="1" applyBorder="1" applyAlignment="1">
      <alignment horizontal="center" vertical="center"/>
    </xf>
    <xf numFmtId="1" fontId="3" fillId="0" borderId="51" xfId="1" applyNumberFormat="1" applyFont="1" applyFill="1" applyBorder="1" applyAlignment="1">
      <alignment horizontal="center" vertical="center"/>
    </xf>
    <xf numFmtId="4" fontId="3" fillId="0" borderId="50" xfId="0" applyNumberFormat="1" applyFont="1" applyFill="1" applyBorder="1" applyAlignment="1">
      <alignment horizontal="center" vertical="center"/>
    </xf>
    <xf numFmtId="4" fontId="4" fillId="0" borderId="66" xfId="0" applyNumberFormat="1" applyFont="1" applyFill="1" applyBorder="1" applyAlignment="1">
      <alignment horizontal="center" vertical="center"/>
    </xf>
    <xf numFmtId="4" fontId="3" fillId="0" borderId="67" xfId="0" applyNumberFormat="1" applyFont="1" applyFill="1" applyBorder="1" applyAlignment="1">
      <alignment horizontal="center" vertical="center"/>
    </xf>
    <xf numFmtId="4" fontId="4" fillId="0" borderId="51" xfId="0" applyNumberFormat="1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left" vertical="center" wrapText="1" indent="1"/>
    </xf>
    <xf numFmtId="0" fontId="3" fillId="0" borderId="53" xfId="0" applyFont="1" applyFill="1" applyBorder="1" applyAlignment="1">
      <alignment horizontal="left" vertical="center" wrapText="1" indent="1"/>
    </xf>
    <xf numFmtId="0" fontId="3" fillId="2" borderId="52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/>
    </xf>
    <xf numFmtId="4" fontId="3" fillId="0" borderId="68" xfId="0" applyNumberFormat="1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4" fontId="3" fillId="0" borderId="62" xfId="0" applyNumberFormat="1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 wrapText="1"/>
    </xf>
    <xf numFmtId="4" fontId="4" fillId="3" borderId="60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left" vertical="center" wrapText="1" indent="1"/>
    </xf>
    <xf numFmtId="0" fontId="18" fillId="0" borderId="51" xfId="0" applyFont="1" applyFill="1" applyBorder="1" applyAlignment="1">
      <alignment horizontal="left" vertical="center" wrapText="1" indent="1"/>
    </xf>
    <xf numFmtId="0" fontId="17" fillId="0" borderId="50" xfId="5" applyFill="1" applyBorder="1" applyAlignment="1">
      <alignment horizontal="center" vertical="center"/>
    </xf>
    <xf numFmtId="0" fontId="17" fillId="0" borderId="69" xfId="5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8" xfId="1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3" fontId="3" fillId="0" borderId="14" xfId="1" applyNumberFormat="1" applyFont="1" applyFill="1" applyBorder="1" applyAlignment="1">
      <alignment horizontal="center" vertical="center"/>
    </xf>
    <xf numFmtId="3" fontId="3" fillId="0" borderId="2" xfId="1" applyNumberFormat="1" applyFont="1" applyFill="1" applyBorder="1" applyAlignment="1">
      <alignment horizontal="center" vertical="center"/>
    </xf>
    <xf numFmtId="166" fontId="3" fillId="0" borderId="12" xfId="2" applyNumberFormat="1" applyFont="1" applyFill="1" applyBorder="1" applyAlignment="1">
      <alignment horizontal="center" vertical="center" wrapText="1"/>
    </xf>
    <xf numFmtId="166" fontId="3" fillId="0" borderId="6" xfId="2" applyNumberFormat="1" applyFont="1" applyFill="1" applyBorder="1" applyAlignment="1">
      <alignment horizontal="center" vertical="center" wrapText="1"/>
    </xf>
    <xf numFmtId="3" fontId="3" fillId="3" borderId="39" xfId="0" applyNumberFormat="1" applyFont="1" applyFill="1" applyBorder="1" applyAlignment="1">
      <alignment horizontal="center" vertical="center" wrapText="1"/>
    </xf>
    <xf numFmtId="166" fontId="3" fillId="0" borderId="8" xfId="1" applyNumberFormat="1" applyFont="1" applyFill="1" applyBorder="1" applyAlignment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3" fontId="3" fillId="12" borderId="12" xfId="2" applyNumberFormat="1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1" fontId="3" fillId="0" borderId="12" xfId="1" quotePrefix="1" applyNumberFormat="1" applyFont="1" applyFill="1" applyBorder="1" applyAlignment="1">
      <alignment horizontal="center" vertical="center"/>
    </xf>
    <xf numFmtId="3" fontId="8" fillId="0" borderId="50" xfId="0" applyNumberFormat="1" applyFont="1" applyFill="1" applyBorder="1" applyAlignment="1">
      <alignment horizontal="center" vertical="center"/>
    </xf>
    <xf numFmtId="3" fontId="8" fillId="0" borderId="48" xfId="0" applyNumberFormat="1" applyFont="1" applyFill="1" applyBorder="1" applyAlignment="1">
      <alignment horizontal="center" vertical="center"/>
    </xf>
    <xf numFmtId="4" fontId="8" fillId="0" borderId="48" xfId="0" applyNumberFormat="1" applyFont="1" applyFill="1" applyBorder="1" applyAlignment="1">
      <alignment horizontal="center" vertical="center"/>
    </xf>
    <xf numFmtId="164" fontId="8" fillId="0" borderId="48" xfId="0" applyNumberFormat="1" applyFont="1" applyFill="1" applyBorder="1" applyAlignment="1">
      <alignment horizontal="center" vertical="center"/>
    </xf>
    <xf numFmtId="0" fontId="8" fillId="0" borderId="51" xfId="0" applyNumberFormat="1" applyFont="1" applyFill="1" applyBorder="1" applyAlignment="1">
      <alignment horizontal="center" vertical="center"/>
    </xf>
    <xf numFmtId="3" fontId="7" fillId="0" borderId="48" xfId="0" quotePrefix="1" applyNumberFormat="1" applyFont="1" applyFill="1" applyBorder="1" applyAlignment="1">
      <alignment horizontal="center" vertical="center"/>
    </xf>
    <xf numFmtId="0" fontId="3" fillId="8" borderId="50" xfId="0" applyFont="1" applyFill="1" applyBorder="1" applyAlignment="1">
      <alignment horizontal="center" vertical="center" wrapText="1"/>
    </xf>
    <xf numFmtId="0" fontId="3" fillId="0" borderId="48" xfId="0" applyNumberFormat="1" applyFont="1" applyFill="1" applyBorder="1" applyAlignment="1">
      <alignment horizontal="center" vertical="center"/>
    </xf>
    <xf numFmtId="3" fontId="7" fillId="0" borderId="50" xfId="0" quotePrefix="1" applyNumberFormat="1" applyFont="1" applyFill="1" applyBorder="1" applyAlignment="1">
      <alignment horizontal="center" vertical="center"/>
    </xf>
    <xf numFmtId="3" fontId="3" fillId="0" borderId="48" xfId="0" quotePrefix="1" applyNumberFormat="1" applyFont="1" applyFill="1" applyBorder="1" applyAlignment="1">
      <alignment horizontal="center" vertical="center"/>
    </xf>
    <xf numFmtId="0" fontId="3" fillId="0" borderId="51" xfId="0" applyNumberFormat="1" applyFont="1" applyFill="1" applyBorder="1" applyAlignment="1">
      <alignment horizontal="center" vertical="center"/>
    </xf>
    <xf numFmtId="3" fontId="3" fillId="0" borderId="50" xfId="0" applyNumberFormat="1" applyFont="1" applyFill="1" applyBorder="1" applyAlignment="1">
      <alignment horizontal="center" vertical="center"/>
    </xf>
    <xf numFmtId="0" fontId="3" fillId="0" borderId="3" xfId="0" quotePrefix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 wrapText="1" indent="1"/>
    </xf>
    <xf numFmtId="166" fontId="3" fillId="0" borderId="15" xfId="1" applyNumberFormat="1" applyFont="1" applyFill="1" applyBorder="1" applyAlignment="1">
      <alignment horizontal="center" vertical="center"/>
    </xf>
    <xf numFmtId="166" fontId="3" fillId="0" borderId="9" xfId="1" applyNumberFormat="1" applyFont="1" applyFill="1" applyBorder="1" applyAlignment="1">
      <alignment horizontal="center" vertical="center"/>
    </xf>
    <xf numFmtId="1" fontId="3" fillId="0" borderId="8" xfId="1" quotePrefix="1" applyNumberFormat="1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 wrapText="1"/>
    </xf>
    <xf numFmtId="0" fontId="4" fillId="3" borderId="70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0" fontId="4" fillId="6" borderId="70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4" fontId="4" fillId="2" borderId="70" xfId="0" applyNumberFormat="1" applyFont="1" applyFill="1" applyBorder="1" applyAlignment="1">
      <alignment horizontal="center" vertical="center" wrapText="1"/>
    </xf>
    <xf numFmtId="4" fontId="4" fillId="2" borderId="45" xfId="0" applyNumberFormat="1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 indent="1"/>
    </xf>
    <xf numFmtId="0" fontId="9" fillId="0" borderId="2" xfId="0" applyFont="1" applyFill="1" applyBorder="1" applyAlignment="1">
      <alignment horizontal="left" vertical="center" wrapText="1" indent="1"/>
    </xf>
    <xf numFmtId="0" fontId="4" fillId="0" borderId="48" xfId="0" quotePrefix="1" applyFont="1" applyFill="1" applyBorder="1" applyAlignment="1">
      <alignment horizontal="center" vertical="center" wrapText="1"/>
    </xf>
    <xf numFmtId="0" fontId="3" fillId="8" borderId="50" xfId="0" quotePrefix="1" applyFont="1" applyFill="1" applyBorder="1" applyAlignment="1">
      <alignment horizontal="center" vertical="center"/>
    </xf>
    <xf numFmtId="166" fontId="3" fillId="0" borderId="48" xfId="0" applyNumberFormat="1" applyFont="1" applyFill="1" applyBorder="1" applyAlignment="1">
      <alignment horizontal="center" vertical="center"/>
    </xf>
    <xf numFmtId="166" fontId="3" fillId="0" borderId="51" xfId="0" applyNumberFormat="1" applyFont="1" applyFill="1" applyBorder="1" applyAlignment="1">
      <alignment horizontal="center" vertical="center"/>
    </xf>
    <xf numFmtId="166" fontId="3" fillId="0" borderId="48" xfId="1" applyNumberFormat="1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 wrapText="1"/>
    </xf>
    <xf numFmtId="0" fontId="21" fillId="0" borderId="70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/>
    </xf>
    <xf numFmtId="0" fontId="3" fillId="0" borderId="70" xfId="0" applyFont="1" applyFill="1" applyBorder="1" applyAlignment="1">
      <alignment horizontal="center" vertical="center" wrapText="1"/>
    </xf>
    <xf numFmtId="0" fontId="4" fillId="0" borderId="70" xfId="0" quotePrefix="1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left" vertical="center" wrapText="1" indent="1"/>
    </xf>
    <xf numFmtId="0" fontId="3" fillId="0" borderId="45" xfId="0" applyFont="1" applyFill="1" applyBorder="1" applyAlignment="1">
      <alignment horizontal="left" vertical="center" wrapText="1" indent="1"/>
    </xf>
    <xf numFmtId="2" fontId="3" fillId="0" borderId="44" xfId="0" applyNumberFormat="1" applyFont="1" applyFill="1" applyBorder="1" applyAlignment="1">
      <alignment horizontal="center" vertical="center"/>
    </xf>
    <xf numFmtId="2" fontId="3" fillId="0" borderId="70" xfId="0" applyNumberFormat="1" applyFont="1" applyFill="1" applyBorder="1" applyAlignment="1">
      <alignment horizontal="center" vertical="center"/>
    </xf>
    <xf numFmtId="2" fontId="3" fillId="0" borderId="45" xfId="0" applyNumberFormat="1" applyFont="1" applyFill="1" applyBorder="1" applyAlignment="1">
      <alignment horizontal="center" vertical="center"/>
    </xf>
    <xf numFmtId="0" fontId="3" fillId="8" borderId="44" xfId="0" quotePrefix="1" applyFont="1" applyFill="1" applyBorder="1" applyAlignment="1">
      <alignment horizontal="center" vertical="center"/>
    </xf>
    <xf numFmtId="166" fontId="3" fillId="0" borderId="70" xfId="0" applyNumberFormat="1" applyFont="1" applyFill="1" applyBorder="1" applyAlignment="1">
      <alignment horizontal="center" vertical="center"/>
    </xf>
    <xf numFmtId="166" fontId="3" fillId="0" borderId="45" xfId="0" applyNumberFormat="1" applyFont="1" applyFill="1" applyBorder="1" applyAlignment="1">
      <alignment horizontal="center" vertical="center"/>
    </xf>
    <xf numFmtId="3" fontId="7" fillId="0" borderId="44" xfId="0" quotePrefix="1" applyNumberFormat="1" applyFont="1" applyFill="1" applyBorder="1" applyAlignment="1">
      <alignment horizontal="center" vertical="center"/>
    </xf>
    <xf numFmtId="3" fontId="3" fillId="0" borderId="70" xfId="0" quotePrefix="1" applyNumberFormat="1" applyFont="1" applyFill="1" applyBorder="1" applyAlignment="1">
      <alignment horizontal="center" vertical="center"/>
    </xf>
    <xf numFmtId="3" fontId="3" fillId="0" borderId="70" xfId="0" applyNumberFormat="1" applyFont="1" applyFill="1" applyBorder="1" applyAlignment="1">
      <alignment horizontal="center" vertical="center"/>
    </xf>
    <xf numFmtId="4" fontId="3" fillId="0" borderId="70" xfId="0" applyNumberFormat="1" applyFont="1" applyFill="1" applyBorder="1" applyAlignment="1">
      <alignment horizontal="center" vertical="center"/>
    </xf>
    <xf numFmtId="164" fontId="3" fillId="0" borderId="70" xfId="0" applyNumberFormat="1" applyFont="1" applyFill="1" applyBorder="1" applyAlignment="1">
      <alignment horizontal="center" vertical="center"/>
    </xf>
    <xf numFmtId="0" fontId="3" fillId="0" borderId="45" xfId="0" applyNumberFormat="1" applyFont="1" applyFill="1" applyBorder="1" applyAlignment="1">
      <alignment horizontal="center" vertical="center"/>
    </xf>
    <xf numFmtId="3" fontId="3" fillId="0" borderId="44" xfId="0" applyNumberFormat="1" applyFont="1" applyFill="1" applyBorder="1" applyAlignment="1">
      <alignment horizontal="center" vertical="center"/>
    </xf>
    <xf numFmtId="3" fontId="7" fillId="0" borderId="70" xfId="0" quotePrefix="1" applyNumberFormat="1" applyFont="1" applyFill="1" applyBorder="1" applyAlignment="1">
      <alignment horizontal="center" vertical="center"/>
    </xf>
    <xf numFmtId="4" fontId="3" fillId="0" borderId="45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3" fontId="3" fillId="0" borderId="70" xfId="2" applyNumberFormat="1" applyFont="1" applyFill="1" applyBorder="1" applyAlignment="1">
      <alignment horizontal="center" vertical="center" wrapText="1"/>
    </xf>
    <xf numFmtId="0" fontId="3" fillId="0" borderId="70" xfId="0" applyNumberFormat="1" applyFont="1" applyFill="1" applyBorder="1" applyAlignment="1">
      <alignment horizontal="center" vertical="center"/>
    </xf>
    <xf numFmtId="166" fontId="3" fillId="0" borderId="70" xfId="1" applyNumberFormat="1" applyFont="1" applyFill="1" applyBorder="1" applyAlignment="1">
      <alignment horizontal="center" vertical="center"/>
    </xf>
    <xf numFmtId="4" fontId="3" fillId="0" borderId="45" xfId="1" applyNumberFormat="1" applyFont="1" applyFill="1" applyBorder="1" applyAlignment="1">
      <alignment horizontal="center" vertical="center"/>
    </xf>
    <xf numFmtId="1" fontId="3" fillId="0" borderId="44" xfId="1" applyNumberFormat="1" applyFont="1" applyFill="1" applyBorder="1" applyAlignment="1">
      <alignment horizontal="center" vertical="center"/>
    </xf>
    <xf numFmtId="1" fontId="3" fillId="0" borderId="45" xfId="1" applyNumberFormat="1" applyFont="1" applyFill="1" applyBorder="1" applyAlignment="1">
      <alignment horizontal="center" vertical="center"/>
    </xf>
    <xf numFmtId="4" fontId="3" fillId="0" borderId="44" xfId="0" applyNumberFormat="1" applyFont="1" applyFill="1" applyBorder="1" applyAlignment="1">
      <alignment horizontal="center" vertical="center"/>
    </xf>
    <xf numFmtId="4" fontId="4" fillId="0" borderId="71" xfId="0" applyNumberFormat="1" applyFont="1" applyFill="1" applyBorder="1" applyAlignment="1">
      <alignment horizontal="center" vertical="center"/>
    </xf>
    <xf numFmtId="4" fontId="3" fillId="0" borderId="72" xfId="0" applyNumberFormat="1" applyFont="1" applyFill="1" applyBorder="1" applyAlignment="1">
      <alignment horizontal="center" vertical="center"/>
    </xf>
    <xf numFmtId="4" fontId="4" fillId="0" borderId="4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17" fillId="0" borderId="73" xfId="5" applyFill="1" applyBorder="1" applyAlignment="1">
      <alignment horizontal="center" vertical="center"/>
    </xf>
    <xf numFmtId="0" fontId="17" fillId="0" borderId="51" xfId="5" applyFill="1" applyBorder="1" applyAlignment="1">
      <alignment horizontal="center" vertical="center" wrapText="1"/>
    </xf>
    <xf numFmtId="0" fontId="17" fillId="0" borderId="6" xfId="5" applyFill="1" applyBorder="1" applyAlignment="1">
      <alignment horizontal="center" vertical="center" wrapText="1"/>
    </xf>
    <xf numFmtId="0" fontId="17" fillId="0" borderId="56" xfId="5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 indent="1"/>
    </xf>
    <xf numFmtId="0" fontId="19" fillId="0" borderId="50" xfId="0" applyFont="1" applyFill="1" applyBorder="1" applyAlignment="1">
      <alignment horizontal="left" vertical="center" wrapText="1" indent="1"/>
    </xf>
    <xf numFmtId="0" fontId="19" fillId="0" borderId="44" xfId="0" applyFont="1" applyFill="1" applyBorder="1" applyAlignment="1">
      <alignment horizontal="left" vertical="center" wrapText="1" indent="1"/>
    </xf>
    <xf numFmtId="0" fontId="18" fillId="0" borderId="45" xfId="0" applyFont="1" applyFill="1" applyBorder="1" applyAlignment="1">
      <alignment horizontal="left" vertical="center" wrapText="1" indent="1"/>
    </xf>
    <xf numFmtId="0" fontId="17" fillId="0" borderId="44" xfId="5" applyFill="1" applyBorder="1" applyAlignment="1">
      <alignment horizontal="center" vertical="center"/>
    </xf>
    <xf numFmtId="0" fontId="17" fillId="0" borderId="41" xfId="5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left" vertical="center" wrapText="1" indent="1"/>
    </xf>
    <xf numFmtId="3" fontId="3" fillId="0" borderId="50" xfId="2" applyNumberFormat="1" applyFont="1" applyFill="1" applyBorder="1" applyAlignment="1">
      <alignment horizontal="center" vertical="center" wrapText="1"/>
    </xf>
    <xf numFmtId="3" fontId="3" fillId="0" borderId="51" xfId="1" applyNumberFormat="1" applyFont="1" applyFill="1" applyBorder="1" applyAlignment="1">
      <alignment horizontal="center" vertical="center"/>
    </xf>
    <xf numFmtId="4" fontId="3" fillId="0" borderId="67" xfId="1" applyNumberFormat="1" applyFont="1" applyFill="1" applyBorder="1" applyAlignment="1">
      <alignment horizontal="center" vertical="center"/>
    </xf>
    <xf numFmtId="0" fontId="13" fillId="0" borderId="70" xfId="0" applyFont="1" applyFill="1" applyBorder="1" applyAlignment="1">
      <alignment horizontal="center" vertical="center" wrapText="1"/>
    </xf>
    <xf numFmtId="0" fontId="13" fillId="0" borderId="70" xfId="0" applyFont="1" applyFill="1" applyBorder="1" applyAlignment="1">
      <alignment horizontal="left" vertical="center" wrapText="1" indent="1"/>
    </xf>
    <xf numFmtId="3" fontId="3" fillId="0" borderId="44" xfId="2" applyNumberFormat="1" applyFont="1" applyFill="1" applyBorder="1" applyAlignment="1">
      <alignment horizontal="center" vertical="center" wrapText="1"/>
    </xf>
    <xf numFmtId="0" fontId="3" fillId="0" borderId="45" xfId="1" applyNumberFormat="1" applyFont="1" applyFill="1" applyBorder="1" applyAlignment="1">
      <alignment horizontal="center" vertical="center"/>
    </xf>
    <xf numFmtId="3" fontId="3" fillId="0" borderId="45" xfId="1" applyNumberFormat="1" applyFont="1" applyFill="1" applyBorder="1" applyAlignment="1">
      <alignment horizontal="center" vertical="center"/>
    </xf>
    <xf numFmtId="4" fontId="3" fillId="0" borderId="72" xfId="1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left" vertical="center" wrapText="1" indent="1"/>
    </xf>
    <xf numFmtId="0" fontId="3" fillId="5" borderId="12" xfId="0" applyFont="1" applyFill="1" applyBorder="1" applyAlignment="1">
      <alignment horizontal="center" vertical="center" wrapText="1"/>
    </xf>
    <xf numFmtId="0" fontId="4" fillId="0" borderId="3" xfId="0" quotePrefix="1" applyFont="1" applyFill="1" applyBorder="1" applyAlignment="1">
      <alignment horizontal="center" vertical="center" wrapText="1"/>
    </xf>
    <xf numFmtId="3" fontId="7" fillId="0" borderId="6" xfId="0" quotePrefix="1" applyNumberFormat="1" applyFont="1" applyFill="1" applyBorder="1" applyAlignment="1">
      <alignment horizontal="center" vertical="center"/>
    </xf>
    <xf numFmtId="3" fontId="3" fillId="0" borderId="3" xfId="0" quotePrefix="1" applyNumberFormat="1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left" vertical="center" wrapText="1" indent="1"/>
    </xf>
    <xf numFmtId="0" fontId="1" fillId="0" borderId="9" xfId="0" quotePrefix="1" applyFont="1" applyFill="1" applyBorder="1" applyAlignment="1">
      <alignment horizontal="center" vertical="center" wrapText="1"/>
    </xf>
    <xf numFmtId="9" fontId="3" fillId="0" borderId="0" xfId="6" applyFont="1" applyFill="1" applyAlignment="1">
      <alignment horizontal="center" vertical="center"/>
    </xf>
    <xf numFmtId="9" fontId="4" fillId="0" borderId="0" xfId="6" applyFont="1" applyFill="1" applyAlignment="1">
      <alignment horizontal="center" vertical="center"/>
    </xf>
    <xf numFmtId="165" fontId="3" fillId="0" borderId="0" xfId="6" applyNumberFormat="1" applyFont="1" applyFill="1" applyAlignment="1">
      <alignment horizontal="center" vertical="center"/>
    </xf>
    <xf numFmtId="0" fontId="3" fillId="11" borderId="0" xfId="0" applyFont="1" applyFill="1" applyAlignment="1">
      <alignment horizontal="left" vertical="center" indent="1"/>
    </xf>
    <xf numFmtId="0" fontId="3" fillId="11" borderId="0" xfId="0" applyFont="1" applyFill="1" applyAlignment="1">
      <alignment horizontal="center" vertical="center"/>
    </xf>
    <xf numFmtId="0" fontId="13" fillId="12" borderId="9" xfId="0" quotePrefix="1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left" vertical="center" wrapText="1" indent="1"/>
    </xf>
    <xf numFmtId="0" fontId="13" fillId="12" borderId="9" xfId="0" applyFont="1" applyFill="1" applyBorder="1" applyAlignment="1">
      <alignment horizontal="center" vertical="center" wrapText="1"/>
    </xf>
    <xf numFmtId="0" fontId="13" fillId="13" borderId="9" xfId="0" applyFont="1" applyFill="1" applyBorder="1" applyAlignment="1">
      <alignment horizontal="center" vertical="center" wrapText="1"/>
    </xf>
    <xf numFmtId="3" fontId="3" fillId="13" borderId="12" xfId="2" applyNumberFormat="1" applyFont="1" applyFill="1" applyBorder="1" applyAlignment="1">
      <alignment horizontal="center" vertical="center" wrapText="1"/>
    </xf>
    <xf numFmtId="4" fontId="3" fillId="0" borderId="74" xfId="0" applyNumberFormat="1" applyFont="1" applyFill="1" applyBorder="1" applyAlignment="1">
      <alignment horizontal="center" vertical="center"/>
    </xf>
    <xf numFmtId="4" fontId="3" fillId="0" borderId="60" xfId="0" applyNumberFormat="1" applyFont="1" applyFill="1" applyBorder="1" applyAlignment="1">
      <alignment horizontal="center" vertical="center"/>
    </xf>
    <xf numFmtId="0" fontId="3" fillId="0" borderId="74" xfId="0" applyFont="1" applyFill="1" applyBorder="1" applyAlignment="1">
      <alignment horizontal="center" vertical="center"/>
    </xf>
    <xf numFmtId="0" fontId="3" fillId="14" borderId="0" xfId="0" applyFont="1" applyFill="1" applyAlignment="1">
      <alignment horizontal="left" vertical="center" indent="1"/>
    </xf>
    <xf numFmtId="0" fontId="3" fillId="14" borderId="0" xfId="0" applyFont="1" applyFill="1" applyAlignment="1">
      <alignment horizontal="center" vertical="center"/>
    </xf>
    <xf numFmtId="0" fontId="4" fillId="11" borderId="9" xfId="0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left" vertical="center" wrapText="1" indent="1"/>
    </xf>
    <xf numFmtId="1" fontId="3" fillId="0" borderId="50" xfId="1" quotePrefix="1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left" vertical="center" wrapText="1" indent="1"/>
    </xf>
    <xf numFmtId="0" fontId="28" fillId="5" borderId="12" xfId="0" applyFont="1" applyFill="1" applyBorder="1" applyAlignment="1">
      <alignment horizontal="center" vertical="center" wrapText="1"/>
    </xf>
    <xf numFmtId="0" fontId="28" fillId="8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2" fontId="3" fillId="13" borderId="9" xfId="0" applyNumberFormat="1" applyFont="1" applyFill="1" applyBorder="1" applyAlignment="1">
      <alignment horizontal="center" vertical="center"/>
    </xf>
    <xf numFmtId="2" fontId="3" fillId="13" borderId="8" xfId="0" applyNumberFormat="1" applyFont="1" applyFill="1" applyBorder="1" applyAlignment="1">
      <alignment horizontal="center" vertical="center"/>
    </xf>
    <xf numFmtId="0" fontId="12" fillId="3" borderId="46" xfId="1" applyFont="1" applyFill="1" applyBorder="1" applyAlignment="1">
      <alignment horizontal="center"/>
    </xf>
    <xf numFmtId="0" fontId="12" fillId="3" borderId="47" xfId="1" applyFont="1" applyFill="1" applyBorder="1" applyAlignment="1">
      <alignment horizontal="center"/>
    </xf>
    <xf numFmtId="0" fontId="12" fillId="3" borderId="41" xfId="1" applyFont="1" applyFill="1" applyBorder="1" applyAlignment="1">
      <alignment horizontal="center"/>
    </xf>
    <xf numFmtId="0" fontId="12" fillId="7" borderId="0" xfId="1" applyFont="1" applyFill="1" applyBorder="1" applyAlignment="1">
      <alignment horizontal="center"/>
    </xf>
    <xf numFmtId="14" fontId="11" fillId="10" borderId="0" xfId="4" applyNumberFormat="1" applyFont="1" applyFill="1" applyBorder="1" applyAlignment="1">
      <alignment horizontal="center" vertical="top"/>
    </xf>
    <xf numFmtId="4" fontId="4" fillId="4" borderId="27" xfId="0" applyNumberFormat="1" applyFont="1" applyFill="1" applyBorder="1" applyAlignment="1">
      <alignment horizontal="center" vertical="center"/>
    </xf>
    <xf numFmtId="4" fontId="4" fillId="4" borderId="26" xfId="0" applyNumberFormat="1" applyFont="1" applyFill="1" applyBorder="1" applyAlignment="1">
      <alignment horizontal="center" vertical="center"/>
    </xf>
    <xf numFmtId="4" fontId="4" fillId="4" borderId="25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/>
    </xf>
    <xf numFmtId="0" fontId="4" fillId="6" borderId="30" xfId="0" applyFont="1" applyFill="1" applyBorder="1" applyAlignment="1">
      <alignment horizontal="center" vertical="center"/>
    </xf>
    <xf numFmtId="0" fontId="4" fillId="6" borderId="29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/>
    </xf>
    <xf numFmtId="0" fontId="4" fillId="5" borderId="28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" fontId="4" fillId="3" borderId="30" xfId="0" applyNumberFormat="1" applyFont="1" applyFill="1" applyBorder="1" applyAlignment="1">
      <alignment horizontal="center" vertical="center"/>
    </xf>
    <xf numFmtId="1" fontId="4" fillId="3" borderId="29" xfId="0" applyNumberFormat="1" applyFont="1" applyFill="1" applyBorder="1" applyAlignment="1">
      <alignment horizontal="center" vertical="center"/>
    </xf>
    <xf numFmtId="1" fontId="4" fillId="3" borderId="28" xfId="0" applyNumberFormat="1" applyFont="1" applyFill="1" applyBorder="1" applyAlignment="1">
      <alignment horizontal="center" vertical="center"/>
    </xf>
    <xf numFmtId="1" fontId="4" fillId="3" borderId="46" xfId="0" applyNumberFormat="1" applyFont="1" applyFill="1" applyBorder="1" applyAlignment="1">
      <alignment horizontal="center" vertical="center"/>
    </xf>
    <xf numFmtId="1" fontId="4" fillId="3" borderId="47" xfId="0" applyNumberFormat="1" applyFont="1" applyFill="1" applyBorder="1" applyAlignment="1">
      <alignment horizontal="center" vertical="center"/>
    </xf>
    <xf numFmtId="1" fontId="4" fillId="3" borderId="41" xfId="0" applyNumberFormat="1" applyFont="1" applyFill="1" applyBorder="1" applyAlignment="1">
      <alignment horizontal="center" vertical="center"/>
    </xf>
    <xf numFmtId="3" fontId="12" fillId="7" borderId="0" xfId="0" applyNumberFormat="1" applyFont="1" applyFill="1" applyBorder="1" applyAlignment="1">
      <alignment horizontal="center"/>
    </xf>
    <xf numFmtId="3" fontId="3" fillId="3" borderId="43" xfId="0" applyNumberFormat="1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3" fontId="11" fillId="10" borderId="0" xfId="4" applyNumberFormat="1" applyFont="1" applyFill="1" applyBorder="1" applyAlignment="1">
      <alignment horizontal="center" vertical="top"/>
    </xf>
    <xf numFmtId="0" fontId="12" fillId="7" borderId="0" xfId="0" applyFont="1" applyFill="1" applyBorder="1" applyAlignment="1">
      <alignment horizontal="center" wrapText="1"/>
    </xf>
  </cellXfs>
  <cellStyles count="7">
    <cellStyle name="Normal 2" xfId="1"/>
    <cellStyle name="Normal_Domestic 14042009_ITI_draft" xfId="4"/>
    <cellStyle name="Гиперссылка" xfId="5" builtinId="8"/>
    <cellStyle name="Обычный" xfId="0" builtinId="0"/>
    <cellStyle name="Обычный 14 2 2 2 3 4 5" xfId="3"/>
    <cellStyle name="Обычный 19 4 2 2 6 3 3" xfId="2"/>
    <cellStyle name="Процентный" xfId="6" builtinId="5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345281</xdr:colOff>
      <xdr:row>0</xdr:row>
      <xdr:rowOff>107156</xdr:rowOff>
    </xdr:from>
    <xdr:to>
      <xdr:col>4</xdr:col>
      <xdr:colOff>1685619</xdr:colOff>
      <xdr:row>3</xdr:row>
      <xdr:rowOff>173727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42031" y="107156"/>
          <a:ext cx="2447619" cy="8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52</xdr:row>
      <xdr:rowOff>108858</xdr:rowOff>
    </xdr:from>
    <xdr:to>
      <xdr:col>41</xdr:col>
      <xdr:colOff>911677</xdr:colOff>
      <xdr:row>68</xdr:row>
      <xdr:rowOff>112680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34C8325-AEC0-4D01-B0FE-A3AB4F3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464" y="10545537"/>
          <a:ext cx="24601713" cy="3051822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1374321</xdr:colOff>
      <xdr:row>83</xdr:row>
      <xdr:rowOff>40821</xdr:rowOff>
    </xdr:from>
    <xdr:to>
      <xdr:col>31</xdr:col>
      <xdr:colOff>644795</xdr:colOff>
      <xdr:row>114</xdr:row>
      <xdr:rowOff>95250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A5078DB2-3748-4C55-8821-FDCE27D0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25142" y="16641535"/>
          <a:ext cx="14796224" cy="5959929"/>
        </a:xfrm>
        <a:prstGeom prst="rect">
          <a:avLst/>
        </a:prstGeom>
      </xdr:spPr>
    </xdr:pic>
    <xdr:clientData/>
  </xdr:twoCellAnchor>
  <xdr:twoCellAnchor editAs="oneCell">
    <xdr:from>
      <xdr:col>39</xdr:col>
      <xdr:colOff>190500</xdr:colOff>
      <xdr:row>0</xdr:row>
      <xdr:rowOff>190500</xdr:rowOff>
    </xdr:from>
    <xdr:to>
      <xdr:col>41</xdr:col>
      <xdr:colOff>569833</xdr:colOff>
      <xdr:row>4</xdr:row>
      <xdr:rowOff>12142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34714" y="190500"/>
          <a:ext cx="2447619" cy="8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449036</xdr:colOff>
      <xdr:row>0</xdr:row>
      <xdr:rowOff>176892</xdr:rowOff>
    </xdr:from>
    <xdr:to>
      <xdr:col>41</xdr:col>
      <xdr:colOff>828370</xdr:colOff>
      <xdr:row>3</xdr:row>
      <xdr:rowOff>243463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05572" y="176892"/>
          <a:ext cx="2447619" cy="8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448236</xdr:colOff>
      <xdr:row>0</xdr:row>
      <xdr:rowOff>224117</xdr:rowOff>
    </xdr:from>
    <xdr:to>
      <xdr:col>13</xdr:col>
      <xdr:colOff>794752</xdr:colOff>
      <xdr:row>4</xdr:row>
      <xdr:rowOff>58166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04339" y="224117"/>
          <a:ext cx="2447619" cy="8285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285749</xdr:colOff>
      <xdr:row>0</xdr:row>
      <xdr:rowOff>258536</xdr:rowOff>
    </xdr:from>
    <xdr:to>
      <xdr:col>11</xdr:col>
      <xdr:colOff>365725</xdr:colOff>
      <xdr:row>3</xdr:row>
      <xdr:rowOff>93786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261035" y="258536"/>
          <a:ext cx="2447619" cy="8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F115"/>
  <sheetViews>
    <sheetView tabSelected="1" view="pageBreakPreview" zoomScale="80" zoomScaleNormal="80" zoomScaleSheetLayoutView="80" workbookViewId="0">
      <selection activeCell="J4" sqref="J4"/>
    </sheetView>
  </sheetViews>
  <sheetFormatPr defaultRowHeight="12.75"/>
  <cols>
    <col min="1" max="1" width="76.42578125" style="225" customWidth="1"/>
    <col min="2" max="2" width="86.7109375" style="225" customWidth="1"/>
    <col min="3" max="3" width="18.140625" style="225" customWidth="1"/>
    <col min="4" max="4" width="16.5703125" style="225" customWidth="1"/>
    <col min="5" max="5" width="31.28515625" style="225" customWidth="1"/>
    <col min="6" max="6" width="9.140625" style="224" hidden="1" customWidth="1"/>
    <col min="7" max="16384" width="9.140625" style="224"/>
  </cols>
  <sheetData>
    <row r="1" spans="1:5" ht="23.25">
      <c r="A1" s="508" t="s">
        <v>1235</v>
      </c>
      <c r="B1" s="508"/>
      <c r="C1" s="508"/>
      <c r="D1" s="508"/>
      <c r="E1" s="508"/>
    </row>
    <row r="2" spans="1:5" ht="23.25">
      <c r="A2" s="508" t="s">
        <v>939</v>
      </c>
      <c r="B2" s="508"/>
      <c r="C2" s="508"/>
      <c r="D2" s="508"/>
      <c r="E2" s="508"/>
    </row>
    <row r="4" spans="1:5" ht="18.75">
      <c r="A4" s="509" t="s">
        <v>1767</v>
      </c>
      <c r="B4" s="509"/>
      <c r="C4" s="509"/>
      <c r="D4" s="509"/>
      <c r="E4" s="509"/>
    </row>
    <row r="7" spans="1:5" ht="13.5" thickBot="1"/>
    <row r="8" spans="1:5" ht="24" thickBot="1">
      <c r="A8" s="505" t="s">
        <v>1237</v>
      </c>
      <c r="B8" s="506"/>
      <c r="C8" s="506"/>
      <c r="D8" s="506"/>
      <c r="E8" s="507"/>
    </row>
    <row r="10" spans="1:5" ht="12" customHeight="1" thickBot="1"/>
    <row r="11" spans="1:5" s="226" customFormat="1" ht="22.5" customHeight="1" thickBot="1">
      <c r="A11" s="248" t="s">
        <v>128</v>
      </c>
      <c r="B11" s="249" t="s">
        <v>127</v>
      </c>
      <c r="C11" s="250"/>
      <c r="D11" s="250"/>
      <c r="E11" s="250"/>
    </row>
    <row r="12" spans="1:5" s="227" customFormat="1" ht="15.75" customHeight="1">
      <c r="A12" s="251" t="s">
        <v>1298</v>
      </c>
      <c r="B12" s="252" t="s">
        <v>915</v>
      </c>
      <c r="C12" s="267" t="s">
        <v>1236</v>
      </c>
      <c r="D12" s="279" t="s">
        <v>1297</v>
      </c>
      <c r="E12" s="269" t="s">
        <v>1281</v>
      </c>
    </row>
    <row r="13" spans="1:5" s="227" customFormat="1" ht="15.75" customHeight="1">
      <c r="A13" s="254" t="s">
        <v>1298</v>
      </c>
      <c r="B13" s="255" t="s">
        <v>899</v>
      </c>
      <c r="C13" s="231" t="s">
        <v>1236</v>
      </c>
      <c r="D13" s="280" t="s">
        <v>1297</v>
      </c>
      <c r="E13" s="270" t="s">
        <v>1281</v>
      </c>
    </row>
    <row r="14" spans="1:5" s="228" customFormat="1" ht="15.75">
      <c r="A14" s="254" t="s">
        <v>1298</v>
      </c>
      <c r="B14" s="255" t="s">
        <v>1495</v>
      </c>
      <c r="C14" s="268" t="s">
        <v>1236</v>
      </c>
      <c r="D14" s="281" t="s">
        <v>1297</v>
      </c>
      <c r="E14" s="270" t="s">
        <v>1281</v>
      </c>
    </row>
    <row r="15" spans="1:5" s="228" customFormat="1" ht="15.75">
      <c r="A15" s="254" t="s">
        <v>1298</v>
      </c>
      <c r="B15" s="255" t="s">
        <v>885</v>
      </c>
      <c r="C15" s="268" t="s">
        <v>1236</v>
      </c>
      <c r="D15" s="281" t="s">
        <v>1297</v>
      </c>
      <c r="E15" s="270" t="s">
        <v>1281</v>
      </c>
    </row>
    <row r="16" spans="1:5" s="228" customFormat="1" ht="15.75" customHeight="1">
      <c r="A16" s="454" t="s">
        <v>1505</v>
      </c>
      <c r="B16" s="257" t="s">
        <v>870</v>
      </c>
      <c r="C16" s="268" t="s">
        <v>1236</v>
      </c>
      <c r="D16" s="281" t="s">
        <v>1297</v>
      </c>
      <c r="E16" s="270" t="s">
        <v>1281</v>
      </c>
    </row>
    <row r="17" spans="1:5" s="227" customFormat="1" ht="15.75" customHeight="1" thickBot="1">
      <c r="A17" s="455" t="s">
        <v>1506</v>
      </c>
      <c r="B17" s="353" t="s">
        <v>866</v>
      </c>
      <c r="C17" s="354" t="s">
        <v>1236</v>
      </c>
      <c r="D17" s="450" t="s">
        <v>1297</v>
      </c>
      <c r="E17" s="451" t="s">
        <v>1281</v>
      </c>
    </row>
    <row r="18" spans="1:5" s="227" customFormat="1" ht="15.75">
      <c r="A18" s="251" t="s">
        <v>1507</v>
      </c>
      <c r="B18" s="252" t="s">
        <v>848</v>
      </c>
      <c r="C18" s="267" t="s">
        <v>1236</v>
      </c>
      <c r="D18" s="279" t="s">
        <v>1297</v>
      </c>
      <c r="E18" s="269" t="s">
        <v>1281</v>
      </c>
    </row>
    <row r="19" spans="1:5" s="228" customFormat="1" ht="15.75" customHeight="1">
      <c r="A19" s="254" t="s">
        <v>1507</v>
      </c>
      <c r="B19" s="255" t="s">
        <v>842</v>
      </c>
      <c r="C19" s="268" t="s">
        <v>1236</v>
      </c>
      <c r="D19" s="281" t="s">
        <v>1297</v>
      </c>
      <c r="E19" s="270" t="s">
        <v>1281</v>
      </c>
    </row>
    <row r="20" spans="1:5" s="227" customFormat="1" ht="15.75" customHeight="1">
      <c r="A20" s="254" t="s">
        <v>1507</v>
      </c>
      <c r="B20" s="255" t="s">
        <v>833</v>
      </c>
      <c r="C20" s="268" t="s">
        <v>1236</v>
      </c>
      <c r="D20" s="281" t="s">
        <v>1297</v>
      </c>
      <c r="E20" s="270" t="s">
        <v>1281</v>
      </c>
    </row>
    <row r="21" spans="1:5" s="227" customFormat="1" ht="15.75" customHeight="1">
      <c r="A21" s="254" t="s">
        <v>1507</v>
      </c>
      <c r="B21" s="255" t="s">
        <v>826</v>
      </c>
      <c r="C21" s="230" t="s">
        <v>1236</v>
      </c>
      <c r="D21" s="282"/>
      <c r="E21" s="270" t="s">
        <v>1281</v>
      </c>
    </row>
    <row r="22" spans="1:5" s="228" customFormat="1" ht="15.75" customHeight="1">
      <c r="A22" s="254" t="s">
        <v>1507</v>
      </c>
      <c r="B22" s="255" t="s">
        <v>808</v>
      </c>
      <c r="C22" s="268" t="s">
        <v>1236</v>
      </c>
      <c r="D22" s="281" t="s">
        <v>1297</v>
      </c>
      <c r="E22" s="270" t="s">
        <v>1281</v>
      </c>
    </row>
    <row r="23" spans="1:5" s="228" customFormat="1" ht="15.75" customHeight="1" thickBot="1">
      <c r="A23" s="258" t="s">
        <v>1507</v>
      </c>
      <c r="B23" s="259" t="s">
        <v>800</v>
      </c>
      <c r="C23" s="452" t="s">
        <v>1236</v>
      </c>
      <c r="D23" s="453"/>
      <c r="E23" s="271" t="s">
        <v>1281</v>
      </c>
    </row>
    <row r="24" spans="1:5" s="228" customFormat="1" ht="15.75" customHeight="1">
      <c r="A24" s="288" t="s">
        <v>1509</v>
      </c>
      <c r="B24" s="289" t="s">
        <v>383</v>
      </c>
      <c r="C24" s="290" t="s">
        <v>1236</v>
      </c>
      <c r="D24" s="291" t="s">
        <v>1297</v>
      </c>
      <c r="E24" s="292" t="s">
        <v>1281</v>
      </c>
    </row>
    <row r="25" spans="1:5" s="228" customFormat="1" ht="15.75" customHeight="1">
      <c r="A25" s="454" t="s">
        <v>1510</v>
      </c>
      <c r="B25" s="255" t="s">
        <v>562</v>
      </c>
      <c r="C25" s="231" t="s">
        <v>1236</v>
      </c>
      <c r="D25" s="280"/>
      <c r="E25" s="270" t="s">
        <v>1281</v>
      </c>
    </row>
    <row r="26" spans="1:5" s="227" customFormat="1" ht="15.75" customHeight="1">
      <c r="A26" s="254" t="s">
        <v>1510</v>
      </c>
      <c r="B26" s="255" t="s">
        <v>499</v>
      </c>
      <c r="C26" s="230" t="s">
        <v>1236</v>
      </c>
      <c r="D26" s="282"/>
      <c r="E26" s="270" t="s">
        <v>1281</v>
      </c>
    </row>
    <row r="27" spans="1:5" s="228" customFormat="1" ht="15.75" customHeight="1">
      <c r="A27" s="254" t="s">
        <v>1510</v>
      </c>
      <c r="B27" s="255" t="s">
        <v>456</v>
      </c>
      <c r="C27" s="230" t="s">
        <v>1236</v>
      </c>
      <c r="D27" s="282"/>
      <c r="E27" s="270" t="s">
        <v>1281</v>
      </c>
    </row>
    <row r="28" spans="1:5" s="227" customFormat="1" ht="15.75" customHeight="1">
      <c r="A28" s="254" t="s">
        <v>1510</v>
      </c>
      <c r="B28" s="255" t="s">
        <v>391</v>
      </c>
      <c r="C28" s="230" t="s">
        <v>1236</v>
      </c>
      <c r="D28" s="282"/>
      <c r="E28" s="270" t="s">
        <v>1281</v>
      </c>
    </row>
    <row r="29" spans="1:5" s="228" customFormat="1" ht="15.75" customHeight="1" thickBot="1">
      <c r="A29" s="254" t="s">
        <v>1510</v>
      </c>
      <c r="B29" s="255" t="s">
        <v>1482</v>
      </c>
      <c r="C29" s="231" t="s">
        <v>1236</v>
      </c>
      <c r="D29" s="280"/>
      <c r="E29" s="270" t="s">
        <v>1281</v>
      </c>
    </row>
    <row r="30" spans="1:5" s="227" customFormat="1" ht="15.75" customHeight="1">
      <c r="A30" s="251" t="s">
        <v>1511</v>
      </c>
      <c r="B30" s="252" t="s">
        <v>748</v>
      </c>
      <c r="C30" s="229" t="s">
        <v>1236</v>
      </c>
      <c r="D30" s="283"/>
      <c r="E30" s="269" t="s">
        <v>1281</v>
      </c>
    </row>
    <row r="31" spans="1:5" s="228" customFormat="1" ht="15.75" customHeight="1">
      <c r="A31" s="254" t="s">
        <v>1511</v>
      </c>
      <c r="B31" s="255" t="s">
        <v>721</v>
      </c>
      <c r="C31" s="230" t="s">
        <v>1236</v>
      </c>
      <c r="D31" s="282"/>
      <c r="E31" s="270" t="s">
        <v>1281</v>
      </c>
    </row>
    <row r="32" spans="1:5" s="228" customFormat="1" ht="15.75" customHeight="1">
      <c r="A32" s="254" t="s">
        <v>1511</v>
      </c>
      <c r="B32" s="255" t="s">
        <v>603</v>
      </c>
      <c r="C32" s="230" t="s">
        <v>1236</v>
      </c>
      <c r="D32" s="282"/>
      <c r="E32" s="270" t="s">
        <v>1281</v>
      </c>
    </row>
    <row r="33" spans="1:5" s="228" customFormat="1" ht="15.75" customHeight="1">
      <c r="A33" s="254" t="s">
        <v>1511</v>
      </c>
      <c r="B33" s="255" t="s">
        <v>599</v>
      </c>
      <c r="C33" s="230" t="s">
        <v>1236</v>
      </c>
      <c r="D33" s="282"/>
      <c r="E33" s="270" t="s">
        <v>1281</v>
      </c>
    </row>
    <row r="34" spans="1:5" s="227" customFormat="1" ht="15.75" customHeight="1">
      <c r="A34" s="254" t="s">
        <v>1511</v>
      </c>
      <c r="B34" s="255" t="s">
        <v>680</v>
      </c>
      <c r="C34" s="230" t="s">
        <v>1236</v>
      </c>
      <c r="D34" s="282"/>
      <c r="E34" s="270" t="s">
        <v>1281</v>
      </c>
    </row>
    <row r="35" spans="1:5" s="227" customFormat="1" ht="15.75" customHeight="1">
      <c r="A35" s="254" t="s">
        <v>1511</v>
      </c>
      <c r="B35" s="255" t="s">
        <v>654</v>
      </c>
      <c r="C35" s="230" t="s">
        <v>1236</v>
      </c>
      <c r="D35" s="282"/>
      <c r="E35" s="270" t="s">
        <v>1281</v>
      </c>
    </row>
    <row r="36" spans="1:5" s="228" customFormat="1" ht="15.75" customHeight="1">
      <c r="A36" s="254" t="s">
        <v>1511</v>
      </c>
      <c r="B36" s="255" t="s">
        <v>630</v>
      </c>
      <c r="C36" s="230" t="s">
        <v>1236</v>
      </c>
      <c r="D36" s="282"/>
      <c r="E36" s="270" t="s">
        <v>1281</v>
      </c>
    </row>
    <row r="37" spans="1:5" s="228" customFormat="1" ht="15.75" customHeight="1">
      <c r="A37" s="254" t="s">
        <v>1511</v>
      </c>
      <c r="B37" s="255" t="s">
        <v>605</v>
      </c>
      <c r="C37" s="230" t="s">
        <v>1236</v>
      </c>
      <c r="D37" s="282"/>
      <c r="E37" s="270" t="s">
        <v>1281</v>
      </c>
    </row>
    <row r="38" spans="1:5" s="227" customFormat="1" ht="15.75" customHeight="1">
      <c r="A38" s="254" t="s">
        <v>1511</v>
      </c>
      <c r="B38" s="255" t="s">
        <v>594</v>
      </c>
      <c r="C38" s="230" t="s">
        <v>1236</v>
      </c>
      <c r="D38" s="282"/>
      <c r="E38" s="270" t="s">
        <v>1281</v>
      </c>
    </row>
    <row r="39" spans="1:5" s="228" customFormat="1" ht="15.75" customHeight="1">
      <c r="A39" s="254" t="s">
        <v>1511</v>
      </c>
      <c r="B39" s="255" t="s">
        <v>590</v>
      </c>
      <c r="C39" s="230" t="s">
        <v>1236</v>
      </c>
      <c r="D39" s="282"/>
      <c r="E39" s="270" t="s">
        <v>1281</v>
      </c>
    </row>
    <row r="40" spans="1:5" s="228" customFormat="1" ht="15.75" customHeight="1" thickBot="1">
      <c r="A40" s="454" t="s">
        <v>1512</v>
      </c>
      <c r="B40" s="255" t="s">
        <v>776</v>
      </c>
      <c r="C40" s="230" t="s">
        <v>1236</v>
      </c>
      <c r="D40" s="282"/>
      <c r="E40" s="270" t="s">
        <v>1281</v>
      </c>
    </row>
    <row r="41" spans="1:5" s="227" customFormat="1" ht="15.75" customHeight="1">
      <c r="A41" s="251" t="s">
        <v>1513</v>
      </c>
      <c r="B41" s="252" t="s">
        <v>363</v>
      </c>
      <c r="C41" s="229" t="s">
        <v>1236</v>
      </c>
      <c r="D41" s="283"/>
      <c r="E41" s="269" t="s">
        <v>1281</v>
      </c>
    </row>
    <row r="42" spans="1:5" s="228" customFormat="1" ht="15.75" customHeight="1">
      <c r="A42" s="254" t="s">
        <v>1513</v>
      </c>
      <c r="B42" s="255" t="s">
        <v>338</v>
      </c>
      <c r="C42" s="230" t="s">
        <v>1236</v>
      </c>
      <c r="D42" s="282"/>
      <c r="E42" s="270" t="s">
        <v>1281</v>
      </c>
    </row>
    <row r="43" spans="1:5" s="227" customFormat="1" ht="15.75" customHeight="1">
      <c r="A43" s="254" t="s">
        <v>1513</v>
      </c>
      <c r="B43" s="255" t="s">
        <v>315</v>
      </c>
      <c r="C43" s="230" t="s">
        <v>1236</v>
      </c>
      <c r="D43" s="282"/>
      <c r="E43" s="270" t="s">
        <v>1281</v>
      </c>
    </row>
    <row r="44" spans="1:5" s="227" customFormat="1" ht="15.75" customHeight="1">
      <c r="A44" s="254" t="s">
        <v>1513</v>
      </c>
      <c r="B44" s="255" t="s">
        <v>301</v>
      </c>
      <c r="C44" s="230" t="s">
        <v>1236</v>
      </c>
      <c r="D44" s="282"/>
      <c r="E44" s="270" t="s">
        <v>1281</v>
      </c>
    </row>
    <row r="45" spans="1:5" s="227" customFormat="1" ht="15.75" customHeight="1">
      <c r="A45" s="254" t="s">
        <v>1513</v>
      </c>
      <c r="B45" s="255" t="s">
        <v>279</v>
      </c>
      <c r="C45" s="230" t="s">
        <v>1236</v>
      </c>
      <c r="D45" s="282"/>
      <c r="E45" s="270" t="s">
        <v>1281</v>
      </c>
    </row>
    <row r="46" spans="1:5" s="227" customFormat="1" ht="15.75" customHeight="1">
      <c r="A46" s="254" t="s">
        <v>1513</v>
      </c>
      <c r="B46" s="255" t="s">
        <v>241</v>
      </c>
      <c r="C46" s="230" t="s">
        <v>1236</v>
      </c>
      <c r="D46" s="282"/>
      <c r="E46" s="270" t="s">
        <v>1281</v>
      </c>
    </row>
    <row r="47" spans="1:5" s="227" customFormat="1" ht="15.75" customHeight="1">
      <c r="A47" s="254" t="s">
        <v>1513</v>
      </c>
      <c r="B47" s="255" t="s">
        <v>196</v>
      </c>
      <c r="C47" s="230" t="s">
        <v>1236</v>
      </c>
      <c r="D47" s="282"/>
      <c r="E47" s="270" t="s">
        <v>1281</v>
      </c>
    </row>
    <row r="48" spans="1:5" ht="16.5" thickBot="1">
      <c r="A48" s="254" t="s">
        <v>1513</v>
      </c>
      <c r="B48" s="255" t="s">
        <v>182</v>
      </c>
      <c r="C48" s="230" t="s">
        <v>1236</v>
      </c>
      <c r="D48" s="282"/>
      <c r="E48" s="270" t="s">
        <v>1281</v>
      </c>
    </row>
    <row r="49" spans="1:5" ht="15.75">
      <c r="A49" s="251" t="s">
        <v>1514</v>
      </c>
      <c r="B49" s="252" t="s">
        <v>174</v>
      </c>
      <c r="C49" s="229" t="s">
        <v>1236</v>
      </c>
      <c r="D49" s="283"/>
      <c r="E49" s="269" t="s">
        <v>1281</v>
      </c>
    </row>
    <row r="50" spans="1:5" ht="15.75">
      <c r="A50" s="254" t="s">
        <v>1514</v>
      </c>
      <c r="B50" s="255" t="s">
        <v>173</v>
      </c>
      <c r="C50" s="230" t="s">
        <v>1236</v>
      </c>
      <c r="D50" s="282"/>
      <c r="E50" s="270" t="s">
        <v>1281</v>
      </c>
    </row>
    <row r="51" spans="1:5" ht="15.75">
      <c r="A51" s="254" t="s">
        <v>1514</v>
      </c>
      <c r="B51" s="255" t="s">
        <v>171</v>
      </c>
      <c r="C51" s="230" t="s">
        <v>1236</v>
      </c>
      <c r="D51" s="282"/>
      <c r="E51" s="270" t="s">
        <v>1281</v>
      </c>
    </row>
    <row r="52" spans="1:5" ht="15.75">
      <c r="A52" s="454" t="s">
        <v>1515</v>
      </c>
      <c r="B52" s="255" t="s">
        <v>159</v>
      </c>
      <c r="C52" s="230" t="s">
        <v>1236</v>
      </c>
      <c r="D52" s="282"/>
      <c r="E52" s="270" t="s">
        <v>1281</v>
      </c>
    </row>
    <row r="53" spans="1:5" ht="15.75">
      <c r="A53" s="254" t="s">
        <v>1515</v>
      </c>
      <c r="B53" s="255" t="s">
        <v>148</v>
      </c>
      <c r="C53" s="230" t="s">
        <v>1236</v>
      </c>
      <c r="D53" s="282"/>
      <c r="E53" s="270" t="s">
        <v>1281</v>
      </c>
    </row>
    <row r="54" spans="1:5" ht="16.5" thickBot="1">
      <c r="A54" s="258" t="s">
        <v>1515</v>
      </c>
      <c r="B54" s="259" t="s">
        <v>136</v>
      </c>
      <c r="C54" s="266" t="s">
        <v>1236</v>
      </c>
      <c r="D54" s="284"/>
      <c r="E54" s="271" t="s">
        <v>1281</v>
      </c>
    </row>
    <row r="56" spans="1:5" ht="12" customHeight="1" thickBot="1"/>
    <row r="57" spans="1:5" s="226" customFormat="1" ht="22.5" customHeight="1" thickBot="1">
      <c r="A57" s="248" t="s">
        <v>128</v>
      </c>
      <c r="B57" s="249" t="s">
        <v>127</v>
      </c>
      <c r="C57" s="250"/>
      <c r="D57" s="250"/>
      <c r="E57" s="250"/>
    </row>
    <row r="58" spans="1:5" ht="15.75">
      <c r="A58" s="251" t="s">
        <v>1529</v>
      </c>
      <c r="B58" s="252" t="s">
        <v>72</v>
      </c>
      <c r="C58" s="229" t="s">
        <v>1236</v>
      </c>
      <c r="D58" s="283"/>
      <c r="E58" s="253"/>
    </row>
    <row r="59" spans="1:5" ht="15.75">
      <c r="A59" s="254" t="s">
        <v>1529</v>
      </c>
      <c r="B59" s="255" t="s">
        <v>53</v>
      </c>
      <c r="C59" s="230" t="s">
        <v>1236</v>
      </c>
      <c r="D59" s="282"/>
      <c r="E59" s="256"/>
    </row>
    <row r="60" spans="1:5" ht="15.75">
      <c r="A60" s="254" t="s">
        <v>1529</v>
      </c>
      <c r="B60" s="255" t="s">
        <v>38</v>
      </c>
      <c r="C60" s="230" t="s">
        <v>1236</v>
      </c>
      <c r="D60" s="282"/>
      <c r="E60" s="256"/>
    </row>
    <row r="61" spans="1:5" ht="15.75">
      <c r="A61" s="254" t="s">
        <v>1529</v>
      </c>
      <c r="B61" s="255" t="s">
        <v>24</v>
      </c>
      <c r="C61" s="230" t="s">
        <v>1236</v>
      </c>
      <c r="D61" s="282"/>
      <c r="E61" s="256"/>
    </row>
    <row r="62" spans="1:5" ht="15.75">
      <c r="A62" s="254" t="s">
        <v>1529</v>
      </c>
      <c r="B62" s="255" t="s">
        <v>13</v>
      </c>
      <c r="C62" s="230" t="s">
        <v>1236</v>
      </c>
      <c r="D62" s="282"/>
      <c r="E62" s="256"/>
    </row>
    <row r="63" spans="1:5" ht="16.5" thickBot="1">
      <c r="A63" s="258" t="s">
        <v>1529</v>
      </c>
      <c r="B63" s="259" t="s">
        <v>6</v>
      </c>
      <c r="C63" s="266" t="s">
        <v>1236</v>
      </c>
      <c r="D63" s="284"/>
      <c r="E63" s="260"/>
    </row>
    <row r="64" spans="1:5" ht="15.75">
      <c r="A64" s="261"/>
      <c r="B64" s="261"/>
      <c r="C64" s="261"/>
      <c r="D64" s="261"/>
      <c r="E64" s="261"/>
    </row>
    <row r="65" spans="1:5" ht="15.75">
      <c r="A65" s="261"/>
      <c r="B65" s="261"/>
      <c r="C65" s="261"/>
      <c r="D65" s="261"/>
      <c r="E65" s="261"/>
    </row>
    <row r="66" spans="1:5" ht="16.5" thickBot="1">
      <c r="A66" s="261"/>
      <c r="B66" s="261"/>
      <c r="C66" s="261"/>
      <c r="D66" s="261"/>
      <c r="E66" s="261"/>
    </row>
    <row r="67" spans="1:5" ht="24" thickBot="1">
      <c r="A67" s="505" t="s">
        <v>1238</v>
      </c>
      <c r="B67" s="506"/>
      <c r="C67" s="506"/>
      <c r="D67" s="506"/>
      <c r="E67" s="507"/>
    </row>
    <row r="68" spans="1:5" ht="15.75">
      <c r="A68" s="261"/>
      <c r="B68" s="261"/>
      <c r="C68" s="261"/>
      <c r="D68" s="261"/>
      <c r="E68" s="261"/>
    </row>
    <row r="69" spans="1:5" ht="12" customHeight="1" thickBot="1">
      <c r="A69" s="261"/>
      <c r="B69" s="261"/>
      <c r="C69" s="261"/>
      <c r="D69" s="261"/>
      <c r="E69" s="261"/>
    </row>
    <row r="70" spans="1:5" s="226" customFormat="1" ht="22.5" customHeight="1" thickBot="1">
      <c r="A70" s="262" t="s">
        <v>128</v>
      </c>
      <c r="B70" s="263" t="s">
        <v>127</v>
      </c>
      <c r="C70" s="250"/>
      <c r="D70" s="250"/>
      <c r="E70" s="250"/>
    </row>
    <row r="71" spans="1:5" s="227" customFormat="1" ht="15.75" customHeight="1">
      <c r="A71" s="251" t="s">
        <v>1530</v>
      </c>
      <c r="B71" s="252" t="s">
        <v>1223</v>
      </c>
      <c r="C71" s="229" t="s">
        <v>1236</v>
      </c>
      <c r="D71" s="285" t="s">
        <v>1297</v>
      </c>
      <c r="E71" s="250"/>
    </row>
    <row r="72" spans="1:5" s="227" customFormat="1" ht="15.75" customHeight="1">
      <c r="A72" s="254" t="s">
        <v>1530</v>
      </c>
      <c r="B72" s="255" t="s">
        <v>1218</v>
      </c>
      <c r="C72" s="230" t="s">
        <v>1236</v>
      </c>
      <c r="D72" s="286" t="s">
        <v>1297</v>
      </c>
      <c r="E72" s="250"/>
    </row>
    <row r="73" spans="1:5" s="228" customFormat="1" ht="16.5" thickBot="1">
      <c r="A73" s="352" t="s">
        <v>1530</v>
      </c>
      <c r="B73" s="353" t="s">
        <v>1239</v>
      </c>
      <c r="C73" s="354" t="s">
        <v>1236</v>
      </c>
      <c r="D73" s="355" t="s">
        <v>1297</v>
      </c>
      <c r="E73" s="250"/>
    </row>
    <row r="74" spans="1:5" s="228" customFormat="1" ht="15.75" customHeight="1" thickBot="1">
      <c r="A74" s="456" t="s">
        <v>1531</v>
      </c>
      <c r="B74" s="457" t="s">
        <v>1211</v>
      </c>
      <c r="C74" s="458" t="s">
        <v>1236</v>
      </c>
      <c r="D74" s="459" t="s">
        <v>1297</v>
      </c>
      <c r="E74" s="250"/>
    </row>
    <row r="75" spans="1:5" s="228" customFormat="1" ht="15.75" customHeight="1">
      <c r="A75" s="251" t="s">
        <v>1072</v>
      </c>
      <c r="B75" s="252" t="s">
        <v>1159</v>
      </c>
      <c r="C75" s="229" t="s">
        <v>1236</v>
      </c>
      <c r="D75" s="285"/>
      <c r="E75" s="250"/>
    </row>
    <row r="76" spans="1:5" s="228" customFormat="1" ht="15.75" customHeight="1">
      <c r="A76" s="254" t="s">
        <v>1072</v>
      </c>
      <c r="B76" s="255" t="s">
        <v>1154</v>
      </c>
      <c r="C76" s="230" t="s">
        <v>1236</v>
      </c>
      <c r="D76" s="286"/>
      <c r="E76" s="250"/>
    </row>
    <row r="77" spans="1:5" s="227" customFormat="1" ht="15.75" customHeight="1">
      <c r="A77" s="254" t="s">
        <v>1072</v>
      </c>
      <c r="B77" s="255" t="s">
        <v>1147</v>
      </c>
      <c r="C77" s="230" t="s">
        <v>1236</v>
      </c>
      <c r="D77" s="286"/>
      <c r="E77" s="250"/>
    </row>
    <row r="78" spans="1:5" s="227" customFormat="1" ht="15.75" customHeight="1">
      <c r="A78" s="254" t="s">
        <v>1072</v>
      </c>
      <c r="B78" s="255" t="s">
        <v>1144</v>
      </c>
      <c r="C78" s="230" t="s">
        <v>1236</v>
      </c>
      <c r="D78" s="286"/>
      <c r="E78" s="250"/>
    </row>
    <row r="79" spans="1:5" s="228" customFormat="1" ht="15.75" customHeight="1">
      <c r="A79" s="254" t="s">
        <v>1072</v>
      </c>
      <c r="B79" s="255" t="s">
        <v>1129</v>
      </c>
      <c r="C79" s="230" t="s">
        <v>1236</v>
      </c>
      <c r="D79" s="286"/>
      <c r="E79" s="250"/>
    </row>
    <row r="80" spans="1:5" s="228" customFormat="1" ht="15.75" customHeight="1">
      <c r="A80" s="254" t="s">
        <v>1072</v>
      </c>
      <c r="B80" s="255" t="s">
        <v>1121</v>
      </c>
      <c r="C80" s="230" t="s">
        <v>1236</v>
      </c>
      <c r="D80" s="286"/>
      <c r="E80" s="250"/>
    </row>
    <row r="81" spans="1:5" s="228" customFormat="1" ht="15.75" customHeight="1">
      <c r="A81" s="254" t="s">
        <v>1072</v>
      </c>
      <c r="B81" s="255" t="s">
        <v>1113</v>
      </c>
      <c r="C81" s="230" t="s">
        <v>1236</v>
      </c>
      <c r="D81" s="286"/>
      <c r="E81" s="250"/>
    </row>
    <row r="82" spans="1:5" s="227" customFormat="1" ht="15.75" customHeight="1">
      <c r="A82" s="254" t="s">
        <v>1072</v>
      </c>
      <c r="B82" s="255" t="s">
        <v>1584</v>
      </c>
      <c r="C82" s="230" t="s">
        <v>1236</v>
      </c>
      <c r="D82" s="286"/>
      <c r="E82" s="250"/>
    </row>
    <row r="83" spans="1:5" s="228" customFormat="1" ht="15.75" customHeight="1">
      <c r="A83" s="254" t="s">
        <v>1072</v>
      </c>
      <c r="B83" s="255" t="s">
        <v>1585</v>
      </c>
      <c r="C83" s="230" t="s">
        <v>1236</v>
      </c>
      <c r="D83" s="286"/>
      <c r="E83" s="250"/>
    </row>
    <row r="84" spans="1:5" s="228" customFormat="1" ht="15.75" customHeight="1">
      <c r="A84" s="254" t="s">
        <v>1072</v>
      </c>
      <c r="B84" s="255" t="s">
        <v>1586</v>
      </c>
      <c r="C84" s="230" t="s">
        <v>1236</v>
      </c>
      <c r="D84" s="286"/>
      <c r="E84" s="250"/>
    </row>
    <row r="85" spans="1:5" s="228" customFormat="1" ht="15.75" customHeight="1">
      <c r="A85" s="254" t="s">
        <v>1072</v>
      </c>
      <c r="B85" s="255" t="s">
        <v>1083</v>
      </c>
      <c r="C85" s="230" t="s">
        <v>1236</v>
      </c>
      <c r="D85" s="286"/>
      <c r="E85" s="250"/>
    </row>
    <row r="86" spans="1:5" s="227" customFormat="1" ht="15.75" customHeight="1">
      <c r="A86" s="254" t="s">
        <v>1072</v>
      </c>
      <c r="B86" s="255" t="s">
        <v>1077</v>
      </c>
      <c r="C86" s="230" t="s">
        <v>1236</v>
      </c>
      <c r="D86" s="286"/>
      <c r="E86" s="250"/>
    </row>
    <row r="87" spans="1:5" s="228" customFormat="1" ht="15.75" customHeight="1">
      <c r="A87" s="254" t="s">
        <v>1072</v>
      </c>
      <c r="B87" s="255" t="s">
        <v>1075</v>
      </c>
      <c r="C87" s="230" t="s">
        <v>1236</v>
      </c>
      <c r="D87" s="286"/>
      <c r="E87" s="250"/>
    </row>
    <row r="88" spans="1:5" s="228" customFormat="1" ht="15.75" customHeight="1" thickBot="1">
      <c r="A88" s="352" t="s">
        <v>1072</v>
      </c>
      <c r="B88" s="353" t="s">
        <v>1071</v>
      </c>
      <c r="C88" s="354" t="s">
        <v>1236</v>
      </c>
      <c r="D88" s="355"/>
      <c r="E88" s="250"/>
    </row>
    <row r="89" spans="1:5" s="227" customFormat="1" ht="15.75" customHeight="1">
      <c r="A89" s="251" t="s">
        <v>1532</v>
      </c>
      <c r="B89" s="252" t="s">
        <v>1590</v>
      </c>
      <c r="C89" s="229" t="s">
        <v>1236</v>
      </c>
      <c r="D89" s="285"/>
      <c r="E89" s="250"/>
    </row>
    <row r="90" spans="1:5" s="227" customFormat="1" ht="15.75">
      <c r="A90" s="254" t="s">
        <v>1532</v>
      </c>
      <c r="B90" s="255" t="s">
        <v>1588</v>
      </c>
      <c r="C90" s="230" t="s">
        <v>1236</v>
      </c>
      <c r="D90" s="286"/>
      <c r="E90" s="250"/>
    </row>
    <row r="91" spans="1:5" s="228" customFormat="1" ht="15.75" customHeight="1">
      <c r="A91" s="254" t="s">
        <v>1532</v>
      </c>
      <c r="B91" s="255" t="s">
        <v>1589</v>
      </c>
      <c r="C91" s="230" t="s">
        <v>1236</v>
      </c>
      <c r="D91" s="286"/>
      <c r="E91" s="250"/>
    </row>
    <row r="92" spans="1:5" s="227" customFormat="1" ht="15.75" customHeight="1">
      <c r="A92" s="254" t="s">
        <v>1532</v>
      </c>
      <c r="B92" s="255" t="s">
        <v>1587</v>
      </c>
      <c r="C92" s="230" t="s">
        <v>1236</v>
      </c>
      <c r="D92" s="286"/>
      <c r="E92" s="250"/>
    </row>
    <row r="93" spans="1:5" s="227" customFormat="1" ht="15.75" customHeight="1" thickBot="1">
      <c r="A93" s="254" t="s">
        <v>1532</v>
      </c>
      <c r="B93" s="255" t="s">
        <v>1164</v>
      </c>
      <c r="C93" s="266" t="s">
        <v>1236</v>
      </c>
      <c r="D93" s="287"/>
      <c r="E93" s="250"/>
    </row>
    <row r="94" spans="1:5" s="228" customFormat="1" ht="15.75" customHeight="1">
      <c r="A94" s="251" t="s">
        <v>1533</v>
      </c>
      <c r="B94" s="252" t="s">
        <v>1591</v>
      </c>
      <c r="C94" s="229" t="s">
        <v>1236</v>
      </c>
      <c r="D94" s="285"/>
      <c r="E94" s="250"/>
    </row>
    <row r="95" spans="1:5" s="228" customFormat="1" ht="15.75" customHeight="1">
      <c r="A95" s="254" t="s">
        <v>1533</v>
      </c>
      <c r="B95" s="255" t="s">
        <v>1592</v>
      </c>
      <c r="C95" s="230" t="s">
        <v>1236</v>
      </c>
      <c r="D95" s="286"/>
      <c r="E95" s="250"/>
    </row>
    <row r="96" spans="1:5" s="228" customFormat="1" ht="15.75" customHeight="1">
      <c r="A96" s="254" t="s">
        <v>1533</v>
      </c>
      <c r="B96" s="255" t="s">
        <v>1059</v>
      </c>
      <c r="C96" s="230" t="s">
        <v>1236</v>
      </c>
      <c r="D96" s="286"/>
      <c r="E96" s="250"/>
    </row>
    <row r="97" spans="1:5" s="227" customFormat="1" ht="15.75" customHeight="1">
      <c r="A97" s="254" t="s">
        <v>1533</v>
      </c>
      <c r="B97" s="255" t="s">
        <v>1667</v>
      </c>
      <c r="C97" s="230" t="s">
        <v>1236</v>
      </c>
      <c r="D97" s="286"/>
      <c r="E97" s="250"/>
    </row>
    <row r="98" spans="1:5" s="228" customFormat="1" ht="15.75" customHeight="1">
      <c r="A98" s="254" t="s">
        <v>1533</v>
      </c>
      <c r="B98" s="255" t="s">
        <v>1668</v>
      </c>
      <c r="C98" s="230" t="s">
        <v>1236</v>
      </c>
      <c r="D98" s="286"/>
      <c r="E98" s="250"/>
    </row>
    <row r="99" spans="1:5" s="227" customFormat="1" ht="15.75" customHeight="1">
      <c r="A99" s="254" t="s">
        <v>1533</v>
      </c>
      <c r="B99" s="255" t="s">
        <v>1022</v>
      </c>
      <c r="C99" s="230" t="s">
        <v>1236</v>
      </c>
      <c r="D99" s="286"/>
      <c r="E99" s="250"/>
    </row>
    <row r="100" spans="1:5" s="227" customFormat="1" ht="15.75" customHeight="1">
      <c r="A100" s="254" t="s">
        <v>1533</v>
      </c>
      <c r="B100" s="255" t="s">
        <v>1015</v>
      </c>
      <c r="C100" s="230" t="s">
        <v>1236</v>
      </c>
      <c r="D100" s="286"/>
      <c r="E100" s="250"/>
    </row>
    <row r="101" spans="1:5" s="227" customFormat="1" ht="15.75" customHeight="1">
      <c r="A101" s="254" t="s">
        <v>1533</v>
      </c>
      <c r="B101" s="255" t="s">
        <v>1010</v>
      </c>
      <c r="C101" s="230" t="s">
        <v>1236</v>
      </c>
      <c r="D101" s="286"/>
      <c r="E101" s="250"/>
    </row>
    <row r="102" spans="1:5" s="227" customFormat="1" ht="15.75" customHeight="1">
      <c r="A102" s="254" t="s">
        <v>1533</v>
      </c>
      <c r="B102" s="255" t="s">
        <v>1004</v>
      </c>
      <c r="C102" s="230" t="s">
        <v>1236</v>
      </c>
      <c r="D102" s="286"/>
      <c r="E102" s="250"/>
    </row>
    <row r="103" spans="1:5" s="227" customFormat="1" ht="15.75" customHeight="1">
      <c r="A103" s="254" t="s">
        <v>1533</v>
      </c>
      <c r="B103" s="255" t="s">
        <v>999</v>
      </c>
      <c r="C103" s="230" t="s">
        <v>1236</v>
      </c>
      <c r="D103" s="286"/>
      <c r="E103" s="250"/>
    </row>
    <row r="104" spans="1:5" ht="15.75">
      <c r="A104" s="254" t="s">
        <v>1533</v>
      </c>
      <c r="B104" s="255" t="s">
        <v>988</v>
      </c>
      <c r="C104" s="230" t="s">
        <v>1236</v>
      </c>
      <c r="D104" s="286"/>
      <c r="E104" s="250"/>
    </row>
    <row r="105" spans="1:5" ht="15.75">
      <c r="A105" s="254" t="s">
        <v>1533</v>
      </c>
      <c r="B105" s="255" t="s">
        <v>985</v>
      </c>
      <c r="C105" s="230" t="s">
        <v>1236</v>
      </c>
      <c r="D105" s="286"/>
      <c r="E105" s="250"/>
    </row>
    <row r="106" spans="1:5" ht="15.75">
      <c r="A106" s="254" t="s">
        <v>1533</v>
      </c>
      <c r="B106" s="255" t="s">
        <v>980</v>
      </c>
      <c r="C106" s="230" t="s">
        <v>1236</v>
      </c>
      <c r="D106" s="286"/>
      <c r="E106" s="250"/>
    </row>
    <row r="107" spans="1:5" ht="15.75">
      <c r="A107" s="254" t="s">
        <v>1533</v>
      </c>
      <c r="B107" s="255" t="s">
        <v>965</v>
      </c>
      <c r="C107" s="230" t="s">
        <v>1236</v>
      </c>
      <c r="D107" s="286"/>
      <c r="E107" s="250"/>
    </row>
    <row r="108" spans="1:5" ht="16.5" thickBot="1">
      <c r="A108" s="258" t="s">
        <v>1533</v>
      </c>
      <c r="B108" s="259" t="s">
        <v>945</v>
      </c>
      <c r="C108" s="266" t="s">
        <v>1236</v>
      </c>
      <c r="D108" s="287"/>
      <c r="E108" s="250"/>
    </row>
    <row r="109" spans="1:5" ht="15.75">
      <c r="A109" s="261"/>
      <c r="B109" s="261"/>
      <c r="C109" s="250"/>
      <c r="D109" s="250"/>
      <c r="E109" s="250"/>
    </row>
    <row r="110" spans="1:5" ht="15.75">
      <c r="A110" s="261"/>
      <c r="B110" s="261"/>
      <c r="C110" s="261"/>
      <c r="D110" s="261"/>
      <c r="E110" s="264"/>
    </row>
    <row r="111" spans="1:5" ht="15.75">
      <c r="A111" s="261"/>
      <c r="B111" s="261"/>
      <c r="C111" s="261"/>
      <c r="D111" s="261"/>
      <c r="E111" s="265"/>
    </row>
    <row r="112" spans="1:5" ht="15.75">
      <c r="A112" s="261"/>
      <c r="B112" s="261"/>
      <c r="C112" s="261"/>
      <c r="D112" s="261"/>
      <c r="E112" s="265"/>
    </row>
    <row r="113" spans="1:5" ht="15.75">
      <c r="A113" s="261"/>
      <c r="B113" s="261"/>
      <c r="C113" s="261"/>
      <c r="D113" s="261"/>
      <c r="E113" s="265"/>
    </row>
    <row r="114" spans="1:5" ht="15.75">
      <c r="A114" s="261"/>
      <c r="B114" s="261"/>
      <c r="C114" s="261"/>
      <c r="D114" s="261"/>
      <c r="E114" s="265"/>
    </row>
    <row r="115" spans="1:5" ht="15.75">
      <c r="A115" s="261"/>
      <c r="B115" s="261"/>
      <c r="C115" s="261"/>
      <c r="D115" s="261"/>
      <c r="E115" s="265"/>
    </row>
  </sheetData>
  <mergeCells count="5">
    <mergeCell ref="A8:E8"/>
    <mergeCell ref="A67:E67"/>
    <mergeCell ref="A1:E1"/>
    <mergeCell ref="A2:E2"/>
    <mergeCell ref="A4:E4"/>
  </mergeCells>
  <hyperlinks>
    <hyperlink ref="C71" location="'Сопутствующая продукция'!B18" display="Прайс-лист"/>
    <hyperlink ref="C25" location="'Теплоизоляционная продукция'!B79" display="Прайс-лист"/>
    <hyperlink ref="C26" location="'Теплоизоляционная продукция'!B91" display="Прайс-лист"/>
    <hyperlink ref="C27" location="'Теплоизоляционная продукция'!B117" display="Прайс-лист"/>
    <hyperlink ref="C28" location="'Теплоизоляционная продукция'!B133" display="Прайс-лист"/>
    <hyperlink ref="C24" location="'Теплоизоляционная продукция'!B75" display="Прайс-лист"/>
    <hyperlink ref="C41" location="'Теплоизоляционная продукция'!B262" display="Прайс-лист"/>
    <hyperlink ref="C42" location="'Теплоизоляционная продукция'!B269" display="Прайс-лист"/>
    <hyperlink ref="C43" location="'Теплоизоляционная продукция'!B278" display="Прайс-лист"/>
    <hyperlink ref="C44" location="'Теплоизоляционная продукция'!B288" display="Прайс-лист"/>
    <hyperlink ref="C45" location="'Теплоизоляционная продукция'!B294" display="Прайс-лист"/>
    <hyperlink ref="C46" location="'Теплоизоляционная продукция'!B305" display="Прайс-лист"/>
    <hyperlink ref="C47" location="'Теплоизоляционная продукция'!B321" display="Прайс-лист"/>
    <hyperlink ref="C48" location="'Теплоизоляционная продукция'!B344" display="Прайс-лист"/>
    <hyperlink ref="C49" location="'Теплоизоляционная продукция'!B349" display="Прайс-лист"/>
    <hyperlink ref="C50" location="'Теплоизоляционная продукция'!B350" display="Прайс-лист"/>
    <hyperlink ref="C51" location="'Теплоизоляционная продукция'!B351" display="Прайс-лист"/>
    <hyperlink ref="C52" location="'Теплоизоляционная продукция'!B352" display="Прайс-лист"/>
    <hyperlink ref="C53" location="'Теплоизоляционная продукция'!B355" display="Прайс-лист"/>
    <hyperlink ref="C54" location="'Теплоизоляционная продукция'!B358" display="Прайс-лист"/>
    <hyperlink ref="C58" location="'Теплоизоляционная продукция'!B365" display="Прайс-лист"/>
    <hyperlink ref="C12" location="'Теплоизоляционная продукция'!B19" display="Прайс-лист"/>
    <hyperlink ref="C13" location="'Теплоизоляционная продукция'!B26" display="Прайс-лист"/>
    <hyperlink ref="C15" location="'Теплоизоляционная продукция'!B32" display="Прайс-лист"/>
    <hyperlink ref="C16" location="'Теплоизоляционная продукция'!B36" display="Прайс-лист"/>
    <hyperlink ref="C17" location="'Теплоизоляционная продукция'!B40" display="Прайс-лист"/>
    <hyperlink ref="C18" location="'Теплоизоляционная продукция'!B42" display="Прайс-лист"/>
    <hyperlink ref="C19" location="'Теплоизоляционная продукция'!B51" display="Прайс-лист"/>
    <hyperlink ref="C20" location="'Теплоизоляционная продукция'!B53" display="Прайс-лист"/>
    <hyperlink ref="C21" location="'Теплоизоляционная продукция'!B57" display="Прайс-лист"/>
    <hyperlink ref="C22" location="'Теплоизоляционная продукция'!B58" display="Прайс-лист"/>
    <hyperlink ref="C23" location="'Теплоизоляционная продукция'!B70" display="Прайс-лист"/>
    <hyperlink ref="C40" location="'Теплоизоляционная продукция'!B252" display="Прайс-лист"/>
    <hyperlink ref="C30" location="'Теплоизоляционная продукция'!B175" display="Прайс-лист"/>
    <hyperlink ref="C31" location="'Теплоизоляционная продукция'!B187" display="Прайс-лист"/>
    <hyperlink ref="C32" location="'Теплоизоляционная продукция'!B199" display="Прайс-лист"/>
    <hyperlink ref="C33" location="'Теплоизоляционная продукция'!B200" display="Прайс-лист"/>
    <hyperlink ref="C34" location="'Теплоизоляционная продукция'!B201" display="Прайс-лист"/>
    <hyperlink ref="C35" location="'Теплоизоляционная продукция'!B215" display="Прайс-лист"/>
    <hyperlink ref="C36" location="'Теплоизоляционная продукция'!B229" display="Прайс-лист"/>
    <hyperlink ref="C37" location="'Теплоизоляционная продукция'!B242" display="Прайс-лист"/>
    <hyperlink ref="C38" location="'Теплоизоляционная продукция'!B250" display="Прайс-лист"/>
    <hyperlink ref="C39" location="'Теплоизоляционная продукция'!B251" display="Прайс-лист"/>
    <hyperlink ref="C72" location="'Сопутствующая продукция'!B22" display="Прайс-лист"/>
    <hyperlink ref="C73" location="'Сопутствующая продукция'!B25" display="Прайс-лист"/>
    <hyperlink ref="C74" location="'Сопутствующая продукция'!B27" display="Прайс-лист"/>
    <hyperlink ref="C89" location="'Сопутствующая продукция'!B107" display="Прайс-лист"/>
    <hyperlink ref="C90" location="'Сопутствующая продукция'!B117" display="Прайс-лист"/>
    <hyperlink ref="C91" location="'Сопутствующая продукция'!B127" display="Прайс-лист"/>
    <hyperlink ref="C92" location="'Сопутствующая продукция'!B135" display="Прайс-лист"/>
    <hyperlink ref="C93" location="'Сопутствующая продукция'!B143" display="Прайс-лист"/>
    <hyperlink ref="C75" location="'Сопутствующая продукция'!B28" display="Прайс-лист"/>
    <hyperlink ref="C76" location="'Сопутствующая продукция'!B31" display="Прайс-лист"/>
    <hyperlink ref="C77" location="'Сопутствующая продукция'!B34" display="Прайс-лист"/>
    <hyperlink ref="C78" location="'Сопутствующая продукция'!B36" display="Прайс-лист"/>
    <hyperlink ref="C79" location="'Сопутствующая продукция'!B37" display="Прайс-лист"/>
    <hyperlink ref="C80" location="'Сопутствующая продукция'!B45" display="Прайс-лист"/>
    <hyperlink ref="C81" location="'Сопутствующая продукция'!B52" display="Прайс-лист"/>
    <hyperlink ref="C82" location="'Сопутствующая продукция'!B68" display="Прайс-лист"/>
    <hyperlink ref="C83" location="'Сопутствующая продукция'!B78" display="Прайс-лист"/>
    <hyperlink ref="C85" location="'Сопутствующая продукция'!B93" display="Прайс-лист"/>
    <hyperlink ref="C86" location="'Сопутствующая продукция'!B102" display="Прайс-лист"/>
    <hyperlink ref="C87" location="'Сопутствующая продукция'!B105" display="Прайс-лист"/>
    <hyperlink ref="C88" location="'Сопутствующая продукция'!B106" display="Прайс-лист"/>
    <hyperlink ref="C94" location="'Сопутствующая продукция'!B150" display="Прайс-лист"/>
    <hyperlink ref="C95" location="'Сопутствующая продукция'!B154" display="Прайс-лист"/>
    <hyperlink ref="C96" location="'Сопутствующая продукция'!B159" display="Прайс-лист"/>
    <hyperlink ref="C97" location="'Сопутствующая продукция'!B160" display="Прайс-лист"/>
    <hyperlink ref="C98" location="'Сопутствующая продукция'!B175" display="Прайс-лист"/>
    <hyperlink ref="C99" location="'Сопутствующая продукция'!B188" display="Прайс-лист"/>
    <hyperlink ref="C100" location="'Сопутствующая продукция'!B195" display="Прайс-лист"/>
    <hyperlink ref="C101" location="'Сопутствующая продукция'!B201" display="Прайс-лист"/>
    <hyperlink ref="C102" location="'Сопутствующая продукция'!B205" display="Прайс-лист"/>
    <hyperlink ref="C103" location="'Сопутствующая продукция'!B208" display="Прайс-лист"/>
    <hyperlink ref="C104" location="'Сопутствующая продукция'!B210" display="Прайс-лист"/>
    <hyperlink ref="C105" location="'Сопутствующая продукция'!B215" display="Прайс-лист"/>
    <hyperlink ref="C106" location="'Сопутствующая продукция'!B216" display="Прайс-лист"/>
    <hyperlink ref="C107" location="'Сопутствующая продукция'!B218" display="Прайс-лист"/>
    <hyperlink ref="C108" location="'Сопутствующая продукция'!B226" display="Прайс-лист"/>
    <hyperlink ref="E12" location="'Возможности пр-ва'!C12" display="Возможности производства"/>
    <hyperlink ref="E13" location="'Возможности пр-ва'!C13" display="Возможности производства"/>
    <hyperlink ref="E15" location="'Возможности пр-ва'!C16" display="Возможности производства"/>
    <hyperlink ref="E16" location="'Возможности пр-ва'!C17" display="Возможности производства"/>
    <hyperlink ref="E17" location="'Возможности пр-ва'!C18" display="Возможности производства"/>
    <hyperlink ref="E18" location="'Возможности пр-ва'!C19" display="Возможности производства"/>
    <hyperlink ref="E19" location="'Возможности пр-ва'!C20" display="Возможности производства"/>
    <hyperlink ref="E20" location="'Возможности пр-ва'!C21" display="Возможности производства"/>
    <hyperlink ref="E21" location="'Возможности пр-ва'!C22" display="Возможности производства"/>
    <hyperlink ref="E22" location="'Возможности пр-ва'!C23" display="Возможности производства"/>
    <hyperlink ref="E23" location="'Возможности пр-ва'!C24" display="Возможности производства"/>
    <hyperlink ref="E40" location="'Возможности пр-ва'!C53" display="Возможности производства"/>
    <hyperlink ref="E30" location="'Возможности пр-ва'!C35" display="Возможности производства"/>
    <hyperlink ref="E31" location="'Возможности пр-ва'!C37" display="Возможности производства"/>
    <hyperlink ref="E32" location="'Возможности пр-ва'!C39" display="Возможности производства"/>
    <hyperlink ref="E33" location="'Возможности пр-ва'!C40" display="Возможности производства"/>
    <hyperlink ref="E34" location="'Возможности пр-ва'!C42" display="Возможности производства"/>
    <hyperlink ref="E35" location="'Возможности пр-ва'!C44" display="Возможности производства"/>
    <hyperlink ref="E36" location="'Возможности пр-ва'!C46" display="Возможности производства"/>
    <hyperlink ref="E37" location="'Возможности пр-ва'!C48" display="Возможности производства"/>
    <hyperlink ref="E38" location="'Возможности пр-ва'!C49" display="Возможности производства"/>
    <hyperlink ref="E39" location="'Возможности пр-ва'!C51" display="Возможности производства"/>
    <hyperlink ref="E25" location="'Возможности пр-ва'!C26" display="Возможности производства"/>
    <hyperlink ref="E26" location="'Возможности пр-ва'!C28" display="Возможности производства"/>
    <hyperlink ref="E27" location="'Возможности пр-ва'!C30" display="Возможности производства"/>
    <hyperlink ref="E28" location="'Возможности пр-ва'!C32" display="Возможности производства"/>
    <hyperlink ref="E24" location="'Возможности пр-ва'!C25" display="Возможности производства"/>
    <hyperlink ref="E41" location="'Возможности пр-ва'!C54" display="Возможности производства"/>
    <hyperlink ref="E42" location="'Возможности пр-ва'!C58" display="Возможности производства"/>
    <hyperlink ref="E43" location="'Возможности пр-ва'!C62" display="Возможности производства"/>
    <hyperlink ref="E44" location="'Возможности пр-ва'!C66" display="Возможности производства"/>
    <hyperlink ref="E45" location="'Возможности пр-ва'!C70" display="Возможности производства"/>
    <hyperlink ref="E46" location="'Возможности пр-ва'!C74" display="Возможности производства"/>
    <hyperlink ref="E47" location="'Возможности пр-ва'!C78" display="Возможности производства"/>
    <hyperlink ref="E48" location="'Возможности пр-ва'!C82" display="Возможности производства"/>
    <hyperlink ref="E49" location="'Возможности пр-ва'!C86" display="Возможности производства"/>
    <hyperlink ref="E50" location="'Возможности пр-ва'!C87" display="Возможности производства"/>
    <hyperlink ref="E51" location="'Возможности пр-ва'!C89" display="Возможности производства"/>
    <hyperlink ref="E52" location="'Возможности пр-ва'!C91" display="Возможности производства"/>
    <hyperlink ref="E53" location="'Возможности пр-ва'!C92" display="Возможности производства"/>
    <hyperlink ref="E54" location="'Возможности пр-ва'!C93" display="Возможности производства"/>
    <hyperlink ref="D71" location="DIY!B73" display="DIY сегмент"/>
    <hyperlink ref="D72" location="DIY!B77" display="DIY сегмент"/>
    <hyperlink ref="D73" location="DIY!B80" display="DIY сегмент"/>
    <hyperlink ref="D74" location="DIY!B82" display="DIY сегмент"/>
    <hyperlink ref="D24" location="DIY!B49" display="DIY сегмент"/>
    <hyperlink ref="D22" location="DIY!B47" display="DIY сегмент"/>
    <hyperlink ref="D19" location="DIY!B43" display="DIY сегмент"/>
    <hyperlink ref="D18" location="DIY!B37" display="DIY сегмент"/>
    <hyperlink ref="D17" location="DIY!B35" display="DIY сегмент"/>
    <hyperlink ref="D16" location="DIY!B31" display="DIY сегмент"/>
    <hyperlink ref="D15" location="DIY!B27" display="DIY сегмент"/>
    <hyperlink ref="D13" location="DIY!B21" display="DIY сегмент"/>
    <hyperlink ref="D12" location="DIY!B17" display="DIY сегмент"/>
    <hyperlink ref="C63" location="'Теплоизоляционная продукция'!B386" display="Прайс-лист"/>
    <hyperlink ref="C62" location="'Теплоизоляционная продукция'!B383" display="Прайс-лист"/>
    <hyperlink ref="C61" location="'Теплоизоляционная продукция'!B379" display="Прайс-лист"/>
    <hyperlink ref="C60" location="'Теплоизоляционная продукция'!B375" display="Прайс-лист"/>
    <hyperlink ref="C59" location="'Теплоизоляционная продукция'!B370" display="Прайс-лист"/>
    <hyperlink ref="C84" location="'Сопутствующая продукция'!B87" display="Прайс-лист"/>
    <hyperlink ref="C29" location="'Теплоизоляционная продукция'!B167" display="Прайс-лист"/>
    <hyperlink ref="E29" location="'Возможности пр-ва'!C34" display="Возможности производства"/>
    <hyperlink ref="C14" location="'Теплоизоляционная продукция'!B30" display="Прайс-лист"/>
    <hyperlink ref="E14" location="'Возможности пр-ва'!C15" display="Возможности производства"/>
    <hyperlink ref="D14" location="DIY!B25" display="DIY сегмент"/>
    <hyperlink ref="D20" location="DIY!B45" display="DIY сегмент"/>
  </hyperlinks>
  <pageMargins left="0.7" right="0.7" top="0.75" bottom="0.75" header="0.3" footer="0.3"/>
  <pageSetup paperSize="9" scale="38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19"/>
  <sheetViews>
    <sheetView view="pageBreakPreview" zoomScale="70" zoomScaleNormal="70" zoomScaleSheetLayoutView="70" workbookViewId="0">
      <pane xSplit="7" ySplit="16" topLeftCell="H17" activePane="bottomRight" state="frozen"/>
      <selection activeCell="G507" sqref="G507"/>
      <selection pane="topRight" activeCell="G507" sqref="G507"/>
      <selection pane="bottomLeft" activeCell="G507" sqref="G507"/>
      <selection pane="bottomRight" activeCell="AN7" sqref="AN7"/>
    </sheetView>
  </sheetViews>
  <sheetFormatPr defaultRowHeight="15" outlineLevelCol="1"/>
  <cols>
    <col min="1" max="1" width="57.7109375" style="1" customWidth="1"/>
    <col min="2" max="2" width="44.7109375" style="1" customWidth="1"/>
    <col min="3" max="3" width="11.28515625" style="1" customWidth="1"/>
    <col min="4" max="5" width="10.5703125" style="1" hidden="1" customWidth="1" outlineLevel="1"/>
    <col min="6" max="6" width="18.140625" style="1" customWidth="1" collapsed="1"/>
    <col min="7" max="7" width="12.28515625" style="1" customWidth="1"/>
    <col min="8" max="8" width="75.85546875" style="1" customWidth="1"/>
    <col min="9" max="9" width="12.570312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46" width="9.140625" style="1"/>
    <col min="47" max="47" width="12.5703125" style="1" hidden="1" customWidth="1"/>
    <col min="48" max="48" width="15.28515625" style="1" hidden="1" customWidth="1"/>
    <col min="49" max="16384" width="9.140625" style="1"/>
  </cols>
  <sheetData>
    <row r="1" spans="1:48" ht="23.25">
      <c r="A1" s="513" t="s">
        <v>1286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</row>
    <row r="2" spans="1:48" ht="23.25">
      <c r="A2" s="513" t="s">
        <v>939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3"/>
      <c r="AP2" s="513"/>
    </row>
    <row r="3" spans="1:48" ht="12.7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</row>
    <row r="4" spans="1:48" ht="18.75">
      <c r="A4" s="509" t="str">
        <f>Оглавление!A4</f>
        <v xml:space="preserve"> от 1 июня 2021 года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</row>
    <row r="5" spans="1:48" ht="12.75" customHeight="1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6"/>
      <c r="S5" s="146"/>
      <c r="T5" s="146"/>
      <c r="U5" s="141"/>
      <c r="V5" s="144"/>
      <c r="W5" s="141"/>
      <c r="X5" s="141"/>
      <c r="Y5" s="143"/>
      <c r="Z5" s="146"/>
      <c r="AA5" s="146"/>
      <c r="AB5" s="141"/>
      <c r="AC5" s="144"/>
      <c r="AD5" s="141"/>
      <c r="AE5" s="145"/>
      <c r="AF5" s="143"/>
      <c r="AG5" s="143"/>
      <c r="AH5" s="143"/>
      <c r="AI5" s="144"/>
      <c r="AJ5" s="143"/>
      <c r="AK5" s="142"/>
      <c r="AL5" s="142"/>
      <c r="AM5" s="141"/>
      <c r="AN5" s="141"/>
      <c r="AO5" s="141"/>
      <c r="AP5" s="141"/>
    </row>
    <row r="6" spans="1:48">
      <c r="A6" s="140" t="s">
        <v>938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6"/>
      <c r="S6" s="146"/>
      <c r="T6" s="146"/>
      <c r="U6" s="141"/>
      <c r="V6" s="144"/>
      <c r="W6" s="141"/>
      <c r="X6" s="141"/>
      <c r="Y6" s="143"/>
      <c r="Z6" s="146"/>
      <c r="AA6" s="146"/>
      <c r="AB6" s="141"/>
      <c r="AC6" s="144"/>
      <c r="AD6" s="141"/>
      <c r="AE6" s="145"/>
      <c r="AF6" s="143"/>
      <c r="AG6" s="143"/>
      <c r="AH6" s="143"/>
      <c r="AI6" s="144"/>
      <c r="AJ6" s="143"/>
      <c r="AK6" s="142"/>
      <c r="AL6" s="142"/>
      <c r="AM6" s="141"/>
      <c r="AN6" s="141"/>
      <c r="AO6" s="141"/>
      <c r="AP6" s="141"/>
    </row>
    <row r="7" spans="1:48" ht="15.75" thickBot="1">
      <c r="A7" s="147" t="s">
        <v>937</v>
      </c>
      <c r="B7" s="145"/>
      <c r="C7" s="145"/>
      <c r="D7" s="145"/>
      <c r="E7" s="145"/>
      <c r="F7" s="145"/>
      <c r="G7" s="145"/>
      <c r="H7" s="147"/>
      <c r="I7" s="147"/>
      <c r="J7" s="145"/>
      <c r="K7" s="145"/>
      <c r="L7" s="145"/>
      <c r="M7" s="145"/>
      <c r="N7" s="145"/>
      <c r="O7" s="141"/>
      <c r="P7" s="144"/>
      <c r="Q7" s="141"/>
      <c r="R7" s="146"/>
      <c r="S7" s="146"/>
      <c r="T7" s="146"/>
      <c r="U7" s="141"/>
      <c r="V7" s="144"/>
      <c r="W7" s="141"/>
      <c r="X7" s="141"/>
      <c r="Y7" s="143"/>
      <c r="Z7" s="146"/>
      <c r="AA7" s="146"/>
      <c r="AB7" s="141"/>
      <c r="AC7" s="144"/>
      <c r="AD7" s="141"/>
      <c r="AE7" s="145"/>
      <c r="AF7" s="143"/>
      <c r="AG7" s="143"/>
      <c r="AH7" s="143"/>
      <c r="AI7" s="144"/>
      <c r="AJ7" s="143"/>
      <c r="AK7" s="142"/>
      <c r="AL7" s="142"/>
      <c r="AM7" s="141"/>
      <c r="AN7" s="141"/>
      <c r="AO7" s="141"/>
      <c r="AP7" s="141"/>
    </row>
    <row r="8" spans="1:48" ht="15.75" thickBot="1">
      <c r="A8" s="147" t="s">
        <v>935</v>
      </c>
      <c r="B8" s="145"/>
      <c r="C8" s="145"/>
      <c r="D8" s="145"/>
      <c r="E8" s="145"/>
      <c r="F8" s="145"/>
      <c r="G8" s="145"/>
      <c r="H8" s="147"/>
      <c r="I8" s="147"/>
      <c r="J8" s="145"/>
      <c r="K8" s="145"/>
      <c r="L8" s="145"/>
      <c r="M8" s="145"/>
      <c r="N8" s="145"/>
      <c r="O8" s="141"/>
      <c r="P8" s="144"/>
      <c r="Q8" s="141"/>
      <c r="R8" s="146"/>
      <c r="S8" s="146"/>
      <c r="T8" s="146"/>
      <c r="U8" s="141"/>
      <c r="V8" s="144"/>
      <c r="W8" s="141"/>
      <c r="X8" s="141"/>
      <c r="Y8" s="143"/>
      <c r="Z8" s="146"/>
      <c r="AA8" s="146"/>
      <c r="AB8" s="141"/>
      <c r="AC8" s="144"/>
      <c r="AD8" s="141"/>
      <c r="AE8" s="145"/>
      <c r="AF8" s="143"/>
      <c r="AG8" s="143"/>
      <c r="AH8" s="143"/>
      <c r="AI8" s="144"/>
      <c r="AJ8" s="143"/>
      <c r="AK8" s="142"/>
      <c r="AL8" s="142"/>
      <c r="AM8" s="141"/>
      <c r="AN8" s="141"/>
      <c r="AO8" s="141"/>
      <c r="AP8" s="205" t="s">
        <v>936</v>
      </c>
    </row>
    <row r="9" spans="1:48">
      <c r="A9" s="147" t="s">
        <v>934</v>
      </c>
      <c r="B9" s="145"/>
      <c r="C9" s="145"/>
      <c r="D9" s="145"/>
      <c r="E9" s="145"/>
      <c r="F9" s="145"/>
      <c r="G9" s="145"/>
      <c r="H9" s="147"/>
      <c r="I9" s="147"/>
      <c r="J9" s="145"/>
      <c r="K9" s="145"/>
      <c r="L9" s="145"/>
      <c r="M9" s="145"/>
      <c r="N9" s="145"/>
      <c r="O9" s="141"/>
      <c r="P9" s="144"/>
      <c r="Q9" s="141"/>
      <c r="R9" s="146"/>
      <c r="S9" s="146"/>
      <c r="T9" s="146"/>
      <c r="U9" s="141"/>
      <c r="V9" s="144"/>
      <c r="W9" s="141"/>
      <c r="X9" s="141"/>
      <c r="Y9" s="143"/>
      <c r="Z9" s="146"/>
      <c r="AA9" s="146"/>
      <c r="AB9" s="141"/>
      <c r="AC9" s="144"/>
      <c r="AD9" s="141"/>
      <c r="AE9" s="145"/>
      <c r="AF9" s="143"/>
      <c r="AG9" s="143"/>
      <c r="AH9" s="143"/>
      <c r="AI9" s="144"/>
      <c r="AJ9" s="143"/>
      <c r="AK9" s="142"/>
      <c r="AL9" s="142"/>
      <c r="AM9" s="141"/>
      <c r="AN9" s="141"/>
      <c r="AO9" s="202" t="s">
        <v>1301</v>
      </c>
      <c r="AP9" s="204">
        <v>0</v>
      </c>
    </row>
    <row r="10" spans="1:48">
      <c r="A10" s="481" t="s">
        <v>1776</v>
      </c>
      <c r="B10" s="482"/>
      <c r="C10" s="482"/>
      <c r="D10" s="482"/>
      <c r="E10" s="482"/>
      <c r="F10" s="482"/>
      <c r="G10" s="482"/>
      <c r="H10" s="481"/>
      <c r="I10" s="481"/>
      <c r="J10" s="482"/>
      <c r="K10" s="482"/>
      <c r="L10" s="482"/>
      <c r="M10" s="482"/>
      <c r="N10" s="482"/>
      <c r="O10" s="141"/>
      <c r="P10" s="144"/>
      <c r="Q10" s="141"/>
      <c r="R10" s="146"/>
      <c r="S10" s="146"/>
      <c r="T10" s="146"/>
      <c r="U10" s="141"/>
      <c r="V10" s="144"/>
      <c r="W10" s="141"/>
      <c r="X10" s="141"/>
      <c r="Y10" s="143"/>
      <c r="Z10" s="146"/>
      <c r="AA10" s="146"/>
      <c r="AB10" s="141"/>
      <c r="AC10" s="144"/>
      <c r="AD10" s="141"/>
      <c r="AE10" s="145"/>
      <c r="AF10" s="143"/>
      <c r="AG10" s="143"/>
      <c r="AH10" s="143"/>
      <c r="AI10" s="144"/>
      <c r="AJ10" s="143"/>
      <c r="AK10" s="142"/>
      <c r="AL10" s="142"/>
      <c r="AM10" s="141"/>
      <c r="AN10" s="141"/>
      <c r="AO10" s="202" t="s">
        <v>1295</v>
      </c>
      <c r="AP10" s="203">
        <v>0</v>
      </c>
    </row>
    <row r="11" spans="1:48">
      <c r="A11" s="491" t="s">
        <v>1777</v>
      </c>
      <c r="B11" s="491"/>
      <c r="C11" s="492"/>
      <c r="D11" s="492"/>
      <c r="E11" s="492"/>
      <c r="F11" s="492"/>
      <c r="G11" s="492"/>
      <c r="H11" s="492"/>
      <c r="I11" s="491"/>
      <c r="J11" s="492"/>
      <c r="K11" s="492"/>
      <c r="L11" s="492"/>
      <c r="M11" s="492"/>
      <c r="N11" s="492"/>
      <c r="O11" s="141"/>
      <c r="P11" s="144"/>
      <c r="Q11" s="141"/>
      <c r="R11" s="146"/>
      <c r="S11" s="146"/>
      <c r="T11" s="146"/>
      <c r="U11" s="141"/>
      <c r="V11" s="144"/>
      <c r="W11" s="141"/>
      <c r="X11" s="141"/>
      <c r="Y11" s="143"/>
      <c r="Z11" s="146"/>
      <c r="AA11" s="146"/>
      <c r="AB11" s="141"/>
      <c r="AC11" s="144"/>
      <c r="AD11" s="141"/>
      <c r="AE11" s="145"/>
      <c r="AF11" s="143"/>
      <c r="AG11" s="143"/>
      <c r="AH11" s="143"/>
      <c r="AI11" s="144"/>
      <c r="AJ11" s="143"/>
      <c r="AK11" s="142"/>
      <c r="AL11" s="142"/>
      <c r="AM11" s="141"/>
      <c r="AN11" s="141"/>
      <c r="AO11" s="202" t="s">
        <v>1296</v>
      </c>
      <c r="AP11" s="203">
        <v>0</v>
      </c>
    </row>
    <row r="12" spans="1:48">
      <c r="A12" s="147" t="s">
        <v>1778</v>
      </c>
      <c r="B12" s="145"/>
      <c r="C12" s="145"/>
      <c r="D12" s="145"/>
      <c r="E12" s="145"/>
      <c r="F12" s="145"/>
      <c r="G12" s="145"/>
      <c r="H12" s="147"/>
      <c r="I12" s="147"/>
      <c r="J12" s="145"/>
      <c r="K12" s="145"/>
      <c r="L12" s="145"/>
      <c r="M12" s="145"/>
      <c r="N12" s="145"/>
      <c r="O12" s="141"/>
      <c r="P12" s="144"/>
      <c r="Q12" s="141"/>
      <c r="R12" s="146"/>
      <c r="S12" s="146"/>
      <c r="T12" s="146"/>
      <c r="U12" s="141"/>
      <c r="V12" s="144"/>
      <c r="W12" s="141"/>
      <c r="X12" s="141"/>
      <c r="Y12" s="143"/>
      <c r="Z12" s="146"/>
      <c r="AA12" s="146"/>
      <c r="AB12" s="141"/>
      <c r="AC12" s="144"/>
      <c r="AD12" s="141"/>
      <c r="AE12" s="145"/>
      <c r="AF12" s="143"/>
      <c r="AG12" s="143"/>
      <c r="AH12" s="143"/>
      <c r="AI12" s="144"/>
      <c r="AJ12" s="143"/>
      <c r="AK12" s="142"/>
      <c r="AL12" s="142"/>
      <c r="AM12" s="141"/>
      <c r="AN12" s="141"/>
      <c r="AO12" s="202" t="s">
        <v>1302</v>
      </c>
      <c r="AP12" s="203">
        <v>0</v>
      </c>
    </row>
    <row r="13" spans="1:48" ht="15.75" thickBot="1">
      <c r="A13" s="147" t="s">
        <v>1779</v>
      </c>
      <c r="B13" s="145"/>
      <c r="C13" s="145"/>
      <c r="D13" s="145"/>
      <c r="E13" s="145"/>
      <c r="F13" s="145"/>
      <c r="G13" s="145"/>
      <c r="H13" s="147"/>
      <c r="I13" s="147"/>
      <c r="J13" s="145"/>
      <c r="K13" s="145"/>
      <c r="L13" s="145"/>
      <c r="M13" s="145"/>
      <c r="N13" s="145"/>
      <c r="O13" s="141"/>
      <c r="P13" s="144"/>
      <c r="Q13" s="141"/>
      <c r="R13" s="146"/>
      <c r="S13" s="146"/>
      <c r="T13" s="146"/>
      <c r="U13" s="141"/>
      <c r="V13" s="144"/>
      <c r="W13" s="141"/>
      <c r="X13" s="141"/>
      <c r="Y13" s="143"/>
      <c r="Z13" s="146"/>
      <c r="AA13" s="146"/>
      <c r="AB13" s="141"/>
      <c r="AC13" s="144"/>
      <c r="AD13" s="141"/>
      <c r="AE13" s="145"/>
      <c r="AF13" s="143"/>
      <c r="AG13" s="143"/>
      <c r="AH13" s="143"/>
      <c r="AI13" s="144"/>
      <c r="AJ13" s="143"/>
      <c r="AK13" s="142"/>
      <c r="AL13" s="142"/>
      <c r="AM13" s="141"/>
      <c r="AN13" s="141"/>
      <c r="AO13" s="202" t="s">
        <v>1300</v>
      </c>
      <c r="AP13" s="201">
        <v>0</v>
      </c>
    </row>
    <row r="14" spans="1:48" ht="15.75" thickBot="1">
      <c r="A14" s="145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</row>
    <row r="15" spans="1:48" s="108" customFormat="1" ht="15.75" thickBot="1">
      <c r="A15" s="138"/>
      <c r="B15" s="138"/>
      <c r="C15" s="138"/>
      <c r="D15" s="138"/>
      <c r="E15" s="138"/>
      <c r="F15" s="138"/>
      <c r="G15" s="138"/>
      <c r="H15" s="138"/>
      <c r="I15" s="140"/>
      <c r="J15" s="514" t="s">
        <v>1837</v>
      </c>
      <c r="K15" s="515"/>
      <c r="L15" s="515"/>
      <c r="M15" s="516"/>
      <c r="N15" s="517" t="s">
        <v>132</v>
      </c>
      <c r="O15" s="518"/>
      <c r="P15" s="518"/>
      <c r="Q15" s="519"/>
      <c r="R15" s="520" t="s">
        <v>131</v>
      </c>
      <c r="S15" s="521"/>
      <c r="T15" s="521"/>
      <c r="U15" s="521"/>
      <c r="V15" s="521"/>
      <c r="W15" s="521"/>
      <c r="X15" s="521"/>
      <c r="Y15" s="522"/>
      <c r="Z15" s="523" t="s">
        <v>933</v>
      </c>
      <c r="AA15" s="524"/>
      <c r="AB15" s="524"/>
      <c r="AC15" s="524"/>
      <c r="AD15" s="525"/>
      <c r="AE15" s="526" t="s">
        <v>129</v>
      </c>
      <c r="AF15" s="527"/>
      <c r="AG15" s="527"/>
      <c r="AH15" s="527"/>
      <c r="AI15" s="527"/>
      <c r="AJ15" s="528"/>
      <c r="AK15" s="139"/>
      <c r="AL15" s="139"/>
      <c r="AM15" s="510" t="s">
        <v>1768</v>
      </c>
      <c r="AN15" s="511"/>
      <c r="AO15" s="511"/>
      <c r="AP15" s="512"/>
    </row>
    <row r="16" spans="1:48" s="108" customFormat="1" ht="30.75" thickBot="1">
      <c r="A16" s="137" t="s">
        <v>128</v>
      </c>
      <c r="B16" s="136" t="s">
        <v>127</v>
      </c>
      <c r="C16" s="136" t="s">
        <v>125</v>
      </c>
      <c r="D16" s="136" t="s">
        <v>124</v>
      </c>
      <c r="E16" s="136" t="s">
        <v>123</v>
      </c>
      <c r="F16" s="136" t="s">
        <v>122</v>
      </c>
      <c r="G16" s="136" t="s">
        <v>121</v>
      </c>
      <c r="H16" s="136" t="s">
        <v>120</v>
      </c>
      <c r="I16" s="135" t="s">
        <v>119</v>
      </c>
      <c r="J16" s="133" t="s">
        <v>117</v>
      </c>
      <c r="K16" s="132" t="s">
        <v>116</v>
      </c>
      <c r="L16" s="132" t="s">
        <v>115</v>
      </c>
      <c r="M16" s="131" t="s">
        <v>114</v>
      </c>
      <c r="N16" s="130" t="s">
        <v>113</v>
      </c>
      <c r="O16" s="122" t="s">
        <v>112</v>
      </c>
      <c r="P16" s="121" t="s">
        <v>111</v>
      </c>
      <c r="Q16" s="120" t="s">
        <v>110</v>
      </c>
      <c r="R16" s="129" t="s">
        <v>109</v>
      </c>
      <c r="S16" s="128" t="s">
        <v>108</v>
      </c>
      <c r="T16" s="128" t="s">
        <v>107</v>
      </c>
      <c r="U16" s="126" t="s">
        <v>106</v>
      </c>
      <c r="V16" s="127" t="s">
        <v>105</v>
      </c>
      <c r="W16" s="126" t="s">
        <v>104</v>
      </c>
      <c r="X16" s="126" t="s">
        <v>103</v>
      </c>
      <c r="Y16" s="125" t="s">
        <v>102</v>
      </c>
      <c r="Z16" s="124" t="s">
        <v>101</v>
      </c>
      <c r="AA16" s="123" t="s">
        <v>100</v>
      </c>
      <c r="AB16" s="122" t="s">
        <v>99</v>
      </c>
      <c r="AC16" s="121" t="s">
        <v>98</v>
      </c>
      <c r="AD16" s="120" t="s">
        <v>97</v>
      </c>
      <c r="AE16" s="119" t="s">
        <v>96</v>
      </c>
      <c r="AF16" s="118" t="s">
        <v>95</v>
      </c>
      <c r="AG16" s="118" t="s">
        <v>94</v>
      </c>
      <c r="AH16" s="118" t="s">
        <v>93</v>
      </c>
      <c r="AI16" s="117" t="s">
        <v>92</v>
      </c>
      <c r="AJ16" s="116" t="s">
        <v>91</v>
      </c>
      <c r="AK16" s="115" t="s">
        <v>90</v>
      </c>
      <c r="AL16" s="114" t="s">
        <v>89</v>
      </c>
      <c r="AM16" s="113" t="s">
        <v>932</v>
      </c>
      <c r="AN16" s="112" t="s">
        <v>931</v>
      </c>
      <c r="AO16" s="111" t="s">
        <v>929</v>
      </c>
      <c r="AP16" s="110" t="s">
        <v>930</v>
      </c>
      <c r="AU16" s="134" t="s">
        <v>118</v>
      </c>
      <c r="AV16" s="109" t="s">
        <v>929</v>
      </c>
    </row>
    <row r="17" spans="1:48">
      <c r="A17" s="107" t="s">
        <v>1519</v>
      </c>
      <c r="B17" s="105" t="s">
        <v>915</v>
      </c>
      <c r="C17" s="200">
        <v>50</v>
      </c>
      <c r="D17" s="106">
        <v>1000</v>
      </c>
      <c r="E17" s="106">
        <v>600</v>
      </c>
      <c r="F17" s="105" t="str">
        <f t="shared" ref="F17:F47" si="0">D17&amp;"x"&amp;E17&amp;"x"&amp;C17</f>
        <v>1000x600x50</v>
      </c>
      <c r="G17" s="170" t="s">
        <v>928</v>
      </c>
      <c r="H17" s="103" t="s">
        <v>927</v>
      </c>
      <c r="I17" s="102" t="s">
        <v>1</v>
      </c>
      <c r="J17" s="100" t="str">
        <f>$AE17</f>
        <v>A</v>
      </c>
      <c r="K17" s="99" t="str">
        <f t="shared" ref="K17:M18" si="1">$AE17</f>
        <v>A</v>
      </c>
      <c r="L17" s="99" t="str">
        <f t="shared" si="1"/>
        <v>A</v>
      </c>
      <c r="M17" s="98" t="str">
        <f t="shared" si="1"/>
        <v>A</v>
      </c>
      <c r="N17" s="97">
        <v>10</v>
      </c>
      <c r="O17" s="90">
        <f t="shared" ref="O17:O47" si="2">N17*D17*E17/1000000</f>
        <v>6</v>
      </c>
      <c r="P17" s="89">
        <f t="shared" ref="P17:P47" si="3">O17*C17/1000</f>
        <v>0.3</v>
      </c>
      <c r="Q17" s="88">
        <f t="shared" ref="Q17:Q52" si="4">P17*AU17</f>
        <v>11.1</v>
      </c>
      <c r="R17" s="169"/>
      <c r="S17" s="94"/>
      <c r="T17" s="168"/>
      <c r="U17" s="166"/>
      <c r="V17" s="167"/>
      <c r="W17" s="166"/>
      <c r="X17" s="166"/>
      <c r="Y17" s="165"/>
      <c r="Z17" s="92">
        <v>286</v>
      </c>
      <c r="AA17" s="91" t="s">
        <v>3</v>
      </c>
      <c r="AB17" s="90">
        <f t="shared" ref="AB17:AD47" si="5">IF($AA17="--",$Z17*O17,$AA17*U17)</f>
        <v>1716</v>
      </c>
      <c r="AC17" s="89">
        <f t="shared" si="5"/>
        <v>85.8</v>
      </c>
      <c r="AD17" s="88">
        <f t="shared" si="5"/>
        <v>3174.6</v>
      </c>
      <c r="AE17" s="87" t="s">
        <v>2</v>
      </c>
      <c r="AF17" s="86">
        <v>1</v>
      </c>
      <c r="AG17" s="85" t="s">
        <v>1</v>
      </c>
      <c r="AH17" s="84">
        <f>IF(AG17="пач.",AF17*O17,AF17*U17)</f>
        <v>6</v>
      </c>
      <c r="AI17" s="83">
        <f>IF(AG17="пач.",AF17*P17,AF17*V17)</f>
        <v>0.3</v>
      </c>
      <c r="AJ17" s="82">
        <f>IF(AG17="пач.",AF17*Q17,AF17*W17)</f>
        <v>11.1</v>
      </c>
      <c r="AK17" s="81" t="s">
        <v>925</v>
      </c>
      <c r="AL17" s="80"/>
      <c r="AM17" s="79">
        <f t="shared" ref="AM17:AM34" si="6">ROUND(AO17*C17/1000,2)</f>
        <v>176</v>
      </c>
      <c r="AN17" s="78">
        <f t="shared" ref="AN17:AN34" si="7">ROUND(AM17*1.2,2)</f>
        <v>211.2</v>
      </c>
      <c r="AO17" s="77">
        <f t="shared" ref="AO17:AO20" si="8">ROUND(AV17*(1-$AP$9),2)</f>
        <v>3520</v>
      </c>
      <c r="AP17" s="76">
        <f t="shared" ref="AP17:AP34" si="9">ROUND(AO17*1.2,2)</f>
        <v>4224</v>
      </c>
      <c r="AU17" s="101">
        <v>37</v>
      </c>
      <c r="AV17" s="75">
        <f>VLOOKUP(G17,'Теплоизоляционная продукция'!G:AW,42,0)</f>
        <v>3520</v>
      </c>
    </row>
    <row r="18" spans="1:48">
      <c r="A18" s="73" t="s">
        <v>1519</v>
      </c>
      <c r="B18" s="72" t="s">
        <v>915</v>
      </c>
      <c r="C18" s="74">
        <v>50</v>
      </c>
      <c r="D18" s="74">
        <v>1000</v>
      </c>
      <c r="E18" s="74">
        <v>600</v>
      </c>
      <c r="F18" s="72" t="str">
        <f t="shared" si="0"/>
        <v>1000x600x50</v>
      </c>
      <c r="G18" s="158" t="s">
        <v>926</v>
      </c>
      <c r="H18" s="68" t="s">
        <v>1699</v>
      </c>
      <c r="I18" s="67" t="s">
        <v>109</v>
      </c>
      <c r="J18" s="65" t="str">
        <f t="shared" ref="J18" si="10">$AE18</f>
        <v>A</v>
      </c>
      <c r="K18" s="64" t="str">
        <f t="shared" si="1"/>
        <v>A</v>
      </c>
      <c r="L18" s="64"/>
      <c r="M18" s="63" t="str">
        <f>$AE18</f>
        <v>A</v>
      </c>
      <c r="N18" s="62">
        <v>10</v>
      </c>
      <c r="O18" s="55">
        <f t="shared" si="2"/>
        <v>6</v>
      </c>
      <c r="P18" s="54">
        <f t="shared" si="3"/>
        <v>0.3</v>
      </c>
      <c r="Q18" s="53">
        <f t="shared" si="4"/>
        <v>11.1</v>
      </c>
      <c r="R18" s="57">
        <v>20</v>
      </c>
      <c r="S18" s="59">
        <v>4</v>
      </c>
      <c r="T18" s="174">
        <f>R18*N18</f>
        <v>200</v>
      </c>
      <c r="U18" s="55">
        <f>O18*R18</f>
        <v>120</v>
      </c>
      <c r="V18" s="54">
        <f>P18*R18</f>
        <v>6</v>
      </c>
      <c r="W18" s="55">
        <f>AU18*V18</f>
        <v>222</v>
      </c>
      <c r="X18" s="55" t="s">
        <v>198</v>
      </c>
      <c r="Y18" s="179">
        <f>R18/S18*N18*C18+140</f>
        <v>2640</v>
      </c>
      <c r="Z18" s="156">
        <v>260</v>
      </c>
      <c r="AA18" s="59">
        <v>13</v>
      </c>
      <c r="AB18" s="55">
        <f t="shared" si="5"/>
        <v>1560</v>
      </c>
      <c r="AC18" s="54">
        <f t="shared" si="5"/>
        <v>78</v>
      </c>
      <c r="AD18" s="53">
        <f t="shared" si="5"/>
        <v>2886</v>
      </c>
      <c r="AE18" s="52" t="s">
        <v>2</v>
      </c>
      <c r="AF18" s="51">
        <v>1</v>
      </c>
      <c r="AG18" s="172" t="s">
        <v>137</v>
      </c>
      <c r="AH18" s="49">
        <f t="shared" ref="AH18:AH52" si="11">IF(AG18="пач.",AF18*O18,AF18*U18)</f>
        <v>120</v>
      </c>
      <c r="AI18" s="48">
        <f t="shared" ref="AI18:AI52" si="12">IF(AG18="пач.",AF18*P18,AF18*V18)</f>
        <v>6</v>
      </c>
      <c r="AJ18" s="47">
        <f t="shared" ref="AJ18:AJ52" si="13">IF(AG18="пач.",AF18*Q18,AF18*W18)</f>
        <v>222</v>
      </c>
      <c r="AK18" s="46" t="s">
        <v>925</v>
      </c>
      <c r="AL18" s="45" t="s">
        <v>924</v>
      </c>
      <c r="AM18" s="44">
        <f t="shared" si="6"/>
        <v>176</v>
      </c>
      <c r="AN18" s="43">
        <f t="shared" si="7"/>
        <v>211.2</v>
      </c>
      <c r="AO18" s="42">
        <f t="shared" si="8"/>
        <v>3520</v>
      </c>
      <c r="AP18" s="41">
        <f t="shared" si="9"/>
        <v>4224</v>
      </c>
      <c r="AU18" s="66">
        <v>37</v>
      </c>
      <c r="AV18" s="40">
        <f>VLOOKUP(G18,'Теплоизоляционная продукция'!G:AW,42,0)</f>
        <v>3520</v>
      </c>
    </row>
    <row r="19" spans="1:48">
      <c r="A19" s="73" t="s">
        <v>1519</v>
      </c>
      <c r="B19" s="72" t="s">
        <v>915</v>
      </c>
      <c r="C19" s="185">
        <v>100</v>
      </c>
      <c r="D19" s="74">
        <v>1000</v>
      </c>
      <c r="E19" s="74">
        <v>600</v>
      </c>
      <c r="F19" s="70" t="str">
        <f t="shared" si="0"/>
        <v>1000x600x100</v>
      </c>
      <c r="G19" s="158" t="s">
        <v>923</v>
      </c>
      <c r="H19" s="68" t="s">
        <v>922</v>
      </c>
      <c r="I19" s="67" t="s">
        <v>1</v>
      </c>
      <c r="J19" s="65" t="str">
        <f t="shared" ref="J19:M30" si="14">$AE19</f>
        <v>A</v>
      </c>
      <c r="K19" s="64" t="str">
        <f t="shared" si="14"/>
        <v>A</v>
      </c>
      <c r="L19" s="64" t="str">
        <f t="shared" si="14"/>
        <v>A</v>
      </c>
      <c r="M19" s="63" t="str">
        <f>$AE19</f>
        <v>A</v>
      </c>
      <c r="N19" s="62">
        <v>5</v>
      </c>
      <c r="O19" s="55">
        <f t="shared" si="2"/>
        <v>3</v>
      </c>
      <c r="P19" s="54">
        <f t="shared" si="3"/>
        <v>0.3</v>
      </c>
      <c r="Q19" s="53">
        <f t="shared" si="4"/>
        <v>11.1</v>
      </c>
      <c r="R19" s="163"/>
      <c r="S19" s="59"/>
      <c r="T19" s="162"/>
      <c r="U19" s="160"/>
      <c r="V19" s="161"/>
      <c r="W19" s="160"/>
      <c r="X19" s="160"/>
      <c r="Y19" s="159"/>
      <c r="Z19" s="57">
        <v>286</v>
      </c>
      <c r="AA19" s="56" t="s">
        <v>3</v>
      </c>
      <c r="AB19" s="55">
        <f t="shared" si="5"/>
        <v>858</v>
      </c>
      <c r="AC19" s="54">
        <f t="shared" si="5"/>
        <v>85.8</v>
      </c>
      <c r="AD19" s="53">
        <f t="shared" si="5"/>
        <v>3174.6</v>
      </c>
      <c r="AE19" s="52" t="s">
        <v>2</v>
      </c>
      <c r="AF19" s="51">
        <v>1</v>
      </c>
      <c r="AG19" s="50" t="s">
        <v>1</v>
      </c>
      <c r="AH19" s="49">
        <f t="shared" si="11"/>
        <v>3</v>
      </c>
      <c r="AI19" s="48">
        <f t="shared" si="12"/>
        <v>0.3</v>
      </c>
      <c r="AJ19" s="47">
        <f t="shared" si="13"/>
        <v>11.1</v>
      </c>
      <c r="AK19" s="46" t="s">
        <v>920</v>
      </c>
      <c r="AL19" s="45"/>
      <c r="AM19" s="44">
        <f t="shared" si="6"/>
        <v>352</v>
      </c>
      <c r="AN19" s="43">
        <f t="shared" si="7"/>
        <v>422.4</v>
      </c>
      <c r="AO19" s="42">
        <f t="shared" si="8"/>
        <v>3520</v>
      </c>
      <c r="AP19" s="41">
        <f t="shared" si="9"/>
        <v>4224</v>
      </c>
      <c r="AU19" s="66">
        <v>37</v>
      </c>
      <c r="AV19" s="40">
        <f>VLOOKUP(G19,'Теплоизоляционная продукция'!G:AW,42,0)</f>
        <v>3520</v>
      </c>
    </row>
    <row r="20" spans="1:48">
      <c r="A20" s="73" t="s">
        <v>1519</v>
      </c>
      <c r="B20" s="72" t="s">
        <v>915</v>
      </c>
      <c r="C20" s="74">
        <v>100</v>
      </c>
      <c r="D20" s="74">
        <v>1000</v>
      </c>
      <c r="E20" s="74">
        <v>600</v>
      </c>
      <c r="F20" s="72" t="str">
        <f t="shared" si="0"/>
        <v>1000x600x100</v>
      </c>
      <c r="G20" s="158" t="s">
        <v>921</v>
      </c>
      <c r="H20" s="68" t="s">
        <v>1700</v>
      </c>
      <c r="I20" s="67" t="s">
        <v>109</v>
      </c>
      <c r="J20" s="65" t="str">
        <f t="shared" si="14"/>
        <v>A</v>
      </c>
      <c r="K20" s="64" t="str">
        <f t="shared" si="14"/>
        <v>A</v>
      </c>
      <c r="L20" s="64"/>
      <c r="M20" s="63" t="str">
        <f>$AE20</f>
        <v>A</v>
      </c>
      <c r="N20" s="62">
        <v>5</v>
      </c>
      <c r="O20" s="55">
        <f t="shared" si="2"/>
        <v>3</v>
      </c>
      <c r="P20" s="54">
        <f t="shared" si="3"/>
        <v>0.3</v>
      </c>
      <c r="Q20" s="53">
        <f t="shared" si="4"/>
        <v>11.1</v>
      </c>
      <c r="R20" s="57">
        <v>20</v>
      </c>
      <c r="S20" s="59">
        <v>4</v>
      </c>
      <c r="T20" s="174">
        <f t="shared" ref="T20:T26" si="15">R20*N20</f>
        <v>100</v>
      </c>
      <c r="U20" s="55">
        <f t="shared" ref="U20:U26" si="16">O20*R20</f>
        <v>60</v>
      </c>
      <c r="V20" s="54">
        <f t="shared" ref="V20:V26" si="17">P20*R20</f>
        <v>6</v>
      </c>
      <c r="W20" s="55">
        <f t="shared" ref="W20:W26" si="18">AU20*V20</f>
        <v>222</v>
      </c>
      <c r="X20" s="55" t="s">
        <v>198</v>
      </c>
      <c r="Y20" s="179">
        <f>R20/S20*N20*C20+140</f>
        <v>2640</v>
      </c>
      <c r="Z20" s="156">
        <v>260</v>
      </c>
      <c r="AA20" s="59">
        <v>13</v>
      </c>
      <c r="AB20" s="55">
        <f t="shared" si="5"/>
        <v>780</v>
      </c>
      <c r="AC20" s="54">
        <f t="shared" si="5"/>
        <v>78</v>
      </c>
      <c r="AD20" s="53">
        <f t="shared" si="5"/>
        <v>2886</v>
      </c>
      <c r="AE20" s="52" t="s">
        <v>2</v>
      </c>
      <c r="AF20" s="51">
        <v>1</v>
      </c>
      <c r="AG20" s="172" t="s">
        <v>137</v>
      </c>
      <c r="AH20" s="49">
        <f t="shared" si="11"/>
        <v>60</v>
      </c>
      <c r="AI20" s="48">
        <f t="shared" si="12"/>
        <v>6</v>
      </c>
      <c r="AJ20" s="47">
        <f t="shared" si="13"/>
        <v>222</v>
      </c>
      <c r="AK20" s="46" t="s">
        <v>920</v>
      </c>
      <c r="AL20" s="45" t="s">
        <v>919</v>
      </c>
      <c r="AM20" s="44">
        <f t="shared" si="6"/>
        <v>352</v>
      </c>
      <c r="AN20" s="43">
        <f t="shared" si="7"/>
        <v>422.4</v>
      </c>
      <c r="AO20" s="42">
        <f t="shared" si="8"/>
        <v>3520</v>
      </c>
      <c r="AP20" s="41">
        <f t="shared" si="9"/>
        <v>4224</v>
      </c>
      <c r="AU20" s="66">
        <v>37</v>
      </c>
      <c r="AV20" s="40">
        <f>VLOOKUP(G20,'Теплоизоляционная продукция'!G:AW,42,0)</f>
        <v>3520</v>
      </c>
    </row>
    <row r="21" spans="1:48">
      <c r="A21" s="73" t="s">
        <v>1519</v>
      </c>
      <c r="B21" s="70" t="s">
        <v>899</v>
      </c>
      <c r="C21" s="70">
        <v>50</v>
      </c>
      <c r="D21" s="70">
        <v>800</v>
      </c>
      <c r="E21" s="70">
        <v>600</v>
      </c>
      <c r="F21" s="70" t="str">
        <f t="shared" si="0"/>
        <v>800x600x50</v>
      </c>
      <c r="G21" s="158" t="s">
        <v>911</v>
      </c>
      <c r="H21" s="68" t="s">
        <v>910</v>
      </c>
      <c r="I21" s="67" t="s">
        <v>109</v>
      </c>
      <c r="J21" s="65"/>
      <c r="K21" s="64" t="str">
        <f t="shared" si="14"/>
        <v>A</v>
      </c>
      <c r="L21" s="64" t="str">
        <f t="shared" si="14"/>
        <v>A</v>
      </c>
      <c r="M21" s="63"/>
      <c r="N21" s="62">
        <v>12</v>
      </c>
      <c r="O21" s="55">
        <f t="shared" si="2"/>
        <v>5.76</v>
      </c>
      <c r="P21" s="54">
        <f t="shared" si="3"/>
        <v>0.28799999999999998</v>
      </c>
      <c r="Q21" s="53">
        <f t="shared" si="4"/>
        <v>9.2159999999999993</v>
      </c>
      <c r="R21" s="196">
        <v>24</v>
      </c>
      <c r="S21" s="195" t="s">
        <v>3</v>
      </c>
      <c r="T21" s="174">
        <f t="shared" si="15"/>
        <v>288</v>
      </c>
      <c r="U21" s="55">
        <f t="shared" si="16"/>
        <v>138.24</v>
      </c>
      <c r="V21" s="54">
        <f t="shared" si="17"/>
        <v>6.911999999999999</v>
      </c>
      <c r="W21" s="55">
        <f t="shared" si="18"/>
        <v>221.18399999999997</v>
      </c>
      <c r="X21" s="55" t="s">
        <v>895</v>
      </c>
      <c r="Y21" s="194">
        <v>2540</v>
      </c>
      <c r="Z21" s="156">
        <v>528</v>
      </c>
      <c r="AA21" s="59">
        <v>22</v>
      </c>
      <c r="AB21" s="55">
        <f t="shared" si="5"/>
        <v>3041.28</v>
      </c>
      <c r="AC21" s="54">
        <f t="shared" si="5"/>
        <v>152.06399999999996</v>
      </c>
      <c r="AD21" s="53">
        <f t="shared" si="5"/>
        <v>4866.0479999999989</v>
      </c>
      <c r="AE21" s="52" t="s">
        <v>2</v>
      </c>
      <c r="AF21" s="51">
        <v>1</v>
      </c>
      <c r="AG21" s="172" t="s">
        <v>137</v>
      </c>
      <c r="AH21" s="49">
        <f t="shared" si="11"/>
        <v>138.24</v>
      </c>
      <c r="AI21" s="48">
        <f t="shared" si="12"/>
        <v>6.911999999999999</v>
      </c>
      <c r="AJ21" s="47">
        <f t="shared" si="13"/>
        <v>221.18399999999997</v>
      </c>
      <c r="AK21" s="46" t="s">
        <v>909</v>
      </c>
      <c r="AL21" s="45" t="s">
        <v>908</v>
      </c>
      <c r="AM21" s="44">
        <f t="shared" si="6"/>
        <v>185</v>
      </c>
      <c r="AN21" s="43">
        <f t="shared" si="7"/>
        <v>222</v>
      </c>
      <c r="AO21" s="42">
        <f>ROUND(AV21*(1-$AP$10),2)</f>
        <v>3700</v>
      </c>
      <c r="AP21" s="41">
        <f t="shared" si="9"/>
        <v>4440</v>
      </c>
      <c r="AU21" s="66">
        <v>32</v>
      </c>
      <c r="AV21" s="40">
        <f>VLOOKUP(G21,'Теплоизоляционная продукция'!G:AW,42,0)</f>
        <v>3700</v>
      </c>
    </row>
    <row r="22" spans="1:48">
      <c r="A22" s="73" t="s">
        <v>1519</v>
      </c>
      <c r="B22" s="72" t="s">
        <v>899</v>
      </c>
      <c r="C22" s="70">
        <v>100</v>
      </c>
      <c r="D22" s="72">
        <v>800</v>
      </c>
      <c r="E22" s="72">
        <v>600</v>
      </c>
      <c r="F22" s="70" t="str">
        <f t="shared" si="0"/>
        <v>800x600x100</v>
      </c>
      <c r="G22" s="158" t="s">
        <v>907</v>
      </c>
      <c r="H22" s="68" t="s">
        <v>906</v>
      </c>
      <c r="I22" s="67" t="s">
        <v>109</v>
      </c>
      <c r="J22" s="65"/>
      <c r="K22" s="64" t="str">
        <f t="shared" si="14"/>
        <v>A</v>
      </c>
      <c r="L22" s="64" t="str">
        <f t="shared" si="14"/>
        <v>A</v>
      </c>
      <c r="M22" s="63"/>
      <c r="N22" s="62">
        <v>6</v>
      </c>
      <c r="O22" s="55">
        <f t="shared" si="2"/>
        <v>2.88</v>
      </c>
      <c r="P22" s="54">
        <f t="shared" si="3"/>
        <v>0.28799999999999998</v>
      </c>
      <c r="Q22" s="53">
        <f t="shared" si="4"/>
        <v>9.2159999999999993</v>
      </c>
      <c r="R22" s="196">
        <v>36</v>
      </c>
      <c r="S22" s="195" t="s">
        <v>3</v>
      </c>
      <c r="T22" s="174">
        <f t="shared" si="15"/>
        <v>216</v>
      </c>
      <c r="U22" s="55">
        <f t="shared" si="16"/>
        <v>103.67999999999999</v>
      </c>
      <c r="V22" s="54">
        <f t="shared" si="17"/>
        <v>10.367999999999999</v>
      </c>
      <c r="W22" s="55">
        <f t="shared" si="18"/>
        <v>331.77599999999995</v>
      </c>
      <c r="X22" s="55" t="s">
        <v>895</v>
      </c>
      <c r="Y22" s="194">
        <v>2540</v>
      </c>
      <c r="Z22" s="156">
        <v>720</v>
      </c>
      <c r="AA22" s="59">
        <v>20</v>
      </c>
      <c r="AB22" s="55">
        <f t="shared" si="5"/>
        <v>2073.6</v>
      </c>
      <c r="AC22" s="54">
        <f t="shared" si="5"/>
        <v>207.35999999999996</v>
      </c>
      <c r="AD22" s="53">
        <f t="shared" si="5"/>
        <v>6635.5199999999986</v>
      </c>
      <c r="AE22" s="52" t="s">
        <v>2</v>
      </c>
      <c r="AF22" s="51">
        <v>1</v>
      </c>
      <c r="AG22" s="172" t="s">
        <v>137</v>
      </c>
      <c r="AH22" s="49">
        <f t="shared" si="11"/>
        <v>103.67999999999999</v>
      </c>
      <c r="AI22" s="48">
        <f t="shared" si="12"/>
        <v>10.367999999999999</v>
      </c>
      <c r="AJ22" s="47">
        <f t="shared" si="13"/>
        <v>331.77599999999995</v>
      </c>
      <c r="AK22" s="46" t="s">
        <v>905</v>
      </c>
      <c r="AL22" s="45" t="s">
        <v>904</v>
      </c>
      <c r="AM22" s="44">
        <f t="shared" si="6"/>
        <v>370</v>
      </c>
      <c r="AN22" s="43">
        <f t="shared" si="7"/>
        <v>444</v>
      </c>
      <c r="AO22" s="42">
        <f>ROUND(AV22*(1-$AP$10),2)</f>
        <v>3700</v>
      </c>
      <c r="AP22" s="41">
        <f t="shared" si="9"/>
        <v>4440</v>
      </c>
      <c r="AU22" s="66">
        <v>32</v>
      </c>
      <c r="AV22" s="40">
        <f>VLOOKUP(G22,'Теплоизоляционная продукция'!G:AW,42,0)</f>
        <v>3700</v>
      </c>
    </row>
    <row r="23" spans="1:48">
      <c r="A23" s="73" t="s">
        <v>1519</v>
      </c>
      <c r="B23" s="72" t="s">
        <v>899</v>
      </c>
      <c r="C23" s="72">
        <v>100</v>
      </c>
      <c r="D23" s="70">
        <v>1200</v>
      </c>
      <c r="E23" s="70">
        <v>600</v>
      </c>
      <c r="F23" s="70" t="str">
        <f t="shared" si="0"/>
        <v>1200x600x100</v>
      </c>
      <c r="G23" s="158" t="s">
        <v>903</v>
      </c>
      <c r="H23" s="68" t="s">
        <v>902</v>
      </c>
      <c r="I23" s="67" t="s">
        <v>109</v>
      </c>
      <c r="J23" s="65"/>
      <c r="K23" s="64" t="str">
        <f t="shared" si="14"/>
        <v>A</v>
      </c>
      <c r="L23" s="64" t="str">
        <f t="shared" si="14"/>
        <v>A</v>
      </c>
      <c r="M23" s="63"/>
      <c r="N23" s="62">
        <v>6</v>
      </c>
      <c r="O23" s="55">
        <f t="shared" si="2"/>
        <v>4.32</v>
      </c>
      <c r="P23" s="54">
        <f t="shared" si="3"/>
        <v>0.432</v>
      </c>
      <c r="Q23" s="53">
        <f t="shared" si="4"/>
        <v>13.824</v>
      </c>
      <c r="R23" s="196">
        <v>24</v>
      </c>
      <c r="S23" s="195" t="s">
        <v>3</v>
      </c>
      <c r="T23" s="174">
        <f t="shared" si="15"/>
        <v>144</v>
      </c>
      <c r="U23" s="55">
        <f t="shared" si="16"/>
        <v>103.68</v>
      </c>
      <c r="V23" s="54">
        <f t="shared" si="17"/>
        <v>10.368</v>
      </c>
      <c r="W23" s="55">
        <f t="shared" si="18"/>
        <v>331.77600000000001</v>
      </c>
      <c r="X23" s="55" t="s">
        <v>895</v>
      </c>
      <c r="Y23" s="194">
        <v>2540</v>
      </c>
      <c r="Z23" s="156">
        <v>480</v>
      </c>
      <c r="AA23" s="59">
        <v>20</v>
      </c>
      <c r="AB23" s="55">
        <f t="shared" si="5"/>
        <v>2073.6000000000004</v>
      </c>
      <c r="AC23" s="54">
        <f t="shared" si="5"/>
        <v>207.36</v>
      </c>
      <c r="AD23" s="53">
        <f t="shared" si="5"/>
        <v>6635.52</v>
      </c>
      <c r="AE23" s="52" t="s">
        <v>2</v>
      </c>
      <c r="AF23" s="51">
        <v>1</v>
      </c>
      <c r="AG23" s="172" t="s">
        <v>137</v>
      </c>
      <c r="AH23" s="49">
        <f t="shared" si="11"/>
        <v>103.68</v>
      </c>
      <c r="AI23" s="48">
        <f t="shared" si="12"/>
        <v>10.368</v>
      </c>
      <c r="AJ23" s="47">
        <f t="shared" si="13"/>
        <v>331.77600000000001</v>
      </c>
      <c r="AK23" s="46" t="s">
        <v>901</v>
      </c>
      <c r="AL23" s="45" t="s">
        <v>900</v>
      </c>
      <c r="AM23" s="44">
        <f t="shared" si="6"/>
        <v>370</v>
      </c>
      <c r="AN23" s="43">
        <f t="shared" si="7"/>
        <v>444</v>
      </c>
      <c r="AO23" s="42">
        <f>ROUND(AV23*(1-$AP$10),2)</f>
        <v>3700</v>
      </c>
      <c r="AP23" s="41">
        <f t="shared" si="9"/>
        <v>4440</v>
      </c>
      <c r="AU23" s="66">
        <v>32</v>
      </c>
      <c r="AV23" s="40">
        <f>VLOOKUP(G23,'Теплоизоляционная продукция'!G:AW,42,0)</f>
        <v>3700</v>
      </c>
    </row>
    <row r="24" spans="1:48">
      <c r="A24" s="73" t="s">
        <v>1519</v>
      </c>
      <c r="B24" s="72" t="s">
        <v>899</v>
      </c>
      <c r="C24" s="70">
        <v>150</v>
      </c>
      <c r="D24" s="72">
        <v>1200</v>
      </c>
      <c r="E24" s="72">
        <v>600</v>
      </c>
      <c r="F24" s="70" t="str">
        <f t="shared" si="0"/>
        <v>1200x600x150</v>
      </c>
      <c r="G24" s="158" t="s">
        <v>897</v>
      </c>
      <c r="H24" s="68" t="s">
        <v>896</v>
      </c>
      <c r="I24" s="67" t="s">
        <v>109</v>
      </c>
      <c r="J24" s="65"/>
      <c r="K24" s="64" t="str">
        <f t="shared" si="14"/>
        <v>A</v>
      </c>
      <c r="L24" s="64" t="str">
        <f t="shared" si="14"/>
        <v>A</v>
      </c>
      <c r="M24" s="63"/>
      <c r="N24" s="62">
        <v>5</v>
      </c>
      <c r="O24" s="55">
        <f t="shared" si="2"/>
        <v>3.6</v>
      </c>
      <c r="P24" s="54">
        <f t="shared" si="3"/>
        <v>0.54</v>
      </c>
      <c r="Q24" s="53">
        <f t="shared" si="4"/>
        <v>17.28</v>
      </c>
      <c r="R24" s="196">
        <v>20</v>
      </c>
      <c r="S24" s="195" t="s">
        <v>3</v>
      </c>
      <c r="T24" s="174">
        <f t="shared" si="15"/>
        <v>100</v>
      </c>
      <c r="U24" s="55">
        <f t="shared" si="16"/>
        <v>72</v>
      </c>
      <c r="V24" s="54">
        <f t="shared" si="17"/>
        <v>10.8</v>
      </c>
      <c r="W24" s="55">
        <f t="shared" si="18"/>
        <v>345.6</v>
      </c>
      <c r="X24" s="55" t="s">
        <v>895</v>
      </c>
      <c r="Y24" s="194">
        <v>2540</v>
      </c>
      <c r="Z24" s="156">
        <v>400</v>
      </c>
      <c r="AA24" s="59">
        <v>20</v>
      </c>
      <c r="AB24" s="55">
        <f t="shared" si="5"/>
        <v>1440</v>
      </c>
      <c r="AC24" s="54">
        <f t="shared" si="5"/>
        <v>216</v>
      </c>
      <c r="AD24" s="53">
        <f t="shared" si="5"/>
        <v>6912</v>
      </c>
      <c r="AE24" s="52" t="s">
        <v>2</v>
      </c>
      <c r="AF24" s="51">
        <v>1</v>
      </c>
      <c r="AG24" s="172" t="s">
        <v>137</v>
      </c>
      <c r="AH24" s="49">
        <f t="shared" si="11"/>
        <v>72</v>
      </c>
      <c r="AI24" s="48">
        <f t="shared" si="12"/>
        <v>10.8</v>
      </c>
      <c r="AJ24" s="47">
        <f t="shared" si="13"/>
        <v>345.6</v>
      </c>
      <c r="AK24" s="46" t="s">
        <v>894</v>
      </c>
      <c r="AL24" s="45" t="s">
        <v>893</v>
      </c>
      <c r="AM24" s="44">
        <f t="shared" si="6"/>
        <v>555</v>
      </c>
      <c r="AN24" s="43">
        <f t="shared" si="7"/>
        <v>666</v>
      </c>
      <c r="AO24" s="42">
        <f>ROUND(AV24*(1-$AP$10),2)</f>
        <v>3700</v>
      </c>
      <c r="AP24" s="41">
        <f t="shared" si="9"/>
        <v>4440</v>
      </c>
      <c r="AU24" s="66">
        <v>32</v>
      </c>
      <c r="AV24" s="40">
        <f>VLOOKUP(G24,'Теплоизоляционная продукция'!G:AW,42,0)</f>
        <v>3700</v>
      </c>
    </row>
    <row r="25" spans="1:48">
      <c r="A25" s="73" t="s">
        <v>1519</v>
      </c>
      <c r="B25" s="70" t="s">
        <v>1495</v>
      </c>
      <c r="C25" s="70">
        <v>50</v>
      </c>
      <c r="D25" s="70">
        <v>1000</v>
      </c>
      <c r="E25" s="70">
        <v>600</v>
      </c>
      <c r="F25" s="70" t="str">
        <f t="shared" si="0"/>
        <v>1000x600x50</v>
      </c>
      <c r="G25" s="158" t="s">
        <v>1499</v>
      </c>
      <c r="H25" s="68" t="s">
        <v>1497</v>
      </c>
      <c r="I25" s="67" t="s">
        <v>109</v>
      </c>
      <c r="J25" s="65"/>
      <c r="K25" s="64" t="str">
        <f t="shared" si="14"/>
        <v>A</v>
      </c>
      <c r="L25" s="64" t="str">
        <f t="shared" si="14"/>
        <v>A</v>
      </c>
      <c r="M25" s="63"/>
      <c r="N25" s="62">
        <v>12</v>
      </c>
      <c r="O25" s="55">
        <f t="shared" si="2"/>
        <v>7.2</v>
      </c>
      <c r="P25" s="54">
        <f t="shared" si="3"/>
        <v>0.36</v>
      </c>
      <c r="Q25" s="53">
        <f t="shared" si="4"/>
        <v>13.32</v>
      </c>
      <c r="R25" s="57">
        <v>16</v>
      </c>
      <c r="S25" s="195" t="s">
        <v>3</v>
      </c>
      <c r="T25" s="174">
        <f t="shared" si="15"/>
        <v>192</v>
      </c>
      <c r="U25" s="55">
        <f t="shared" si="16"/>
        <v>115.2</v>
      </c>
      <c r="V25" s="54">
        <f t="shared" si="17"/>
        <v>5.76</v>
      </c>
      <c r="W25" s="55">
        <f t="shared" si="18"/>
        <v>213.12</v>
      </c>
      <c r="X25" s="55" t="s">
        <v>381</v>
      </c>
      <c r="Y25" s="194">
        <v>2540</v>
      </c>
      <c r="Z25" s="156">
        <f t="shared" ref="Z25:Z26" si="19">AA25*R25</f>
        <v>384</v>
      </c>
      <c r="AA25" s="59">
        <v>24</v>
      </c>
      <c r="AB25" s="55">
        <f t="shared" si="5"/>
        <v>2764.8</v>
      </c>
      <c r="AC25" s="54">
        <f t="shared" si="5"/>
        <v>138.24</v>
      </c>
      <c r="AD25" s="53">
        <f t="shared" si="5"/>
        <v>5114.88</v>
      </c>
      <c r="AE25" s="52" t="s">
        <v>2</v>
      </c>
      <c r="AF25" s="51">
        <v>1</v>
      </c>
      <c r="AG25" s="172" t="s">
        <v>137</v>
      </c>
      <c r="AH25" s="49">
        <f t="shared" si="11"/>
        <v>115.2</v>
      </c>
      <c r="AI25" s="48">
        <f t="shared" si="12"/>
        <v>5.76</v>
      </c>
      <c r="AJ25" s="47">
        <f t="shared" si="13"/>
        <v>213.12</v>
      </c>
      <c r="AK25" s="376" t="s">
        <v>1501</v>
      </c>
      <c r="AL25" s="393" t="s">
        <v>1502</v>
      </c>
      <c r="AM25" s="44">
        <f t="shared" ref="AM25:AM29" si="20">ROUND(AO25*C25/1000,2)</f>
        <v>190</v>
      </c>
      <c r="AN25" s="43">
        <f t="shared" ref="AN25:AN29" si="21">ROUND(AM25*1.2,2)</f>
        <v>228</v>
      </c>
      <c r="AO25" s="42">
        <f t="shared" ref="AO25:AO29" si="22">ROUND(AV25*(1-$AP$10),2)</f>
        <v>3800</v>
      </c>
      <c r="AP25" s="41">
        <f t="shared" ref="AP25:AP29" si="23">ROUND(AO25*1.2,2)</f>
        <v>4560</v>
      </c>
      <c r="AU25" s="66">
        <v>37</v>
      </c>
      <c r="AV25" s="40">
        <f>VLOOKUP(G25,'Теплоизоляционная продукция'!G:AW,42,0)</f>
        <v>3800</v>
      </c>
    </row>
    <row r="26" spans="1:48">
      <c r="A26" s="73" t="s">
        <v>1519</v>
      </c>
      <c r="B26" s="72" t="s">
        <v>1495</v>
      </c>
      <c r="C26" s="70">
        <v>100</v>
      </c>
      <c r="D26" s="74">
        <v>1000</v>
      </c>
      <c r="E26" s="74">
        <v>600</v>
      </c>
      <c r="F26" s="70" t="str">
        <f t="shared" si="0"/>
        <v>1000x600x100</v>
      </c>
      <c r="G26" s="158" t="s">
        <v>1500</v>
      </c>
      <c r="H26" s="68" t="s">
        <v>1498</v>
      </c>
      <c r="I26" s="67" t="s">
        <v>109</v>
      </c>
      <c r="J26" s="65"/>
      <c r="K26" s="64" t="str">
        <f t="shared" si="14"/>
        <v>A</v>
      </c>
      <c r="L26" s="64" t="str">
        <f t="shared" si="14"/>
        <v>A</v>
      </c>
      <c r="M26" s="63"/>
      <c r="N26" s="62">
        <v>6</v>
      </c>
      <c r="O26" s="55">
        <f t="shared" si="2"/>
        <v>3.6</v>
      </c>
      <c r="P26" s="54">
        <f t="shared" si="3"/>
        <v>0.36</v>
      </c>
      <c r="Q26" s="53">
        <f t="shared" si="4"/>
        <v>13.32</v>
      </c>
      <c r="R26" s="57">
        <v>16</v>
      </c>
      <c r="S26" s="195" t="s">
        <v>3</v>
      </c>
      <c r="T26" s="174">
        <f t="shared" si="15"/>
        <v>96</v>
      </c>
      <c r="U26" s="55">
        <f t="shared" si="16"/>
        <v>57.6</v>
      </c>
      <c r="V26" s="54">
        <f t="shared" si="17"/>
        <v>5.76</v>
      </c>
      <c r="W26" s="55">
        <f t="shared" si="18"/>
        <v>213.12</v>
      </c>
      <c r="X26" s="55" t="s">
        <v>381</v>
      </c>
      <c r="Y26" s="194">
        <v>2540</v>
      </c>
      <c r="Z26" s="156">
        <f t="shared" si="19"/>
        <v>384</v>
      </c>
      <c r="AA26" s="59">
        <v>24</v>
      </c>
      <c r="AB26" s="55">
        <f t="shared" si="5"/>
        <v>1382.4</v>
      </c>
      <c r="AC26" s="54">
        <f t="shared" si="5"/>
        <v>138.24</v>
      </c>
      <c r="AD26" s="53">
        <f t="shared" si="5"/>
        <v>5114.88</v>
      </c>
      <c r="AE26" s="52" t="s">
        <v>2</v>
      </c>
      <c r="AF26" s="51">
        <v>1</v>
      </c>
      <c r="AG26" s="172" t="s">
        <v>137</v>
      </c>
      <c r="AH26" s="49">
        <f t="shared" si="11"/>
        <v>57.6</v>
      </c>
      <c r="AI26" s="48">
        <f t="shared" si="12"/>
        <v>5.76</v>
      </c>
      <c r="AJ26" s="47">
        <f t="shared" si="13"/>
        <v>213.12</v>
      </c>
      <c r="AK26" s="376" t="s">
        <v>1503</v>
      </c>
      <c r="AL26" s="393" t="s">
        <v>1504</v>
      </c>
      <c r="AM26" s="44">
        <f t="shared" si="20"/>
        <v>380</v>
      </c>
      <c r="AN26" s="43">
        <f t="shared" si="21"/>
        <v>456</v>
      </c>
      <c r="AO26" s="42">
        <f t="shared" si="22"/>
        <v>3800</v>
      </c>
      <c r="AP26" s="41">
        <f t="shared" si="23"/>
        <v>4560</v>
      </c>
      <c r="AU26" s="66">
        <v>37</v>
      </c>
      <c r="AV26" s="40">
        <f>VLOOKUP(G26,'Теплоизоляционная продукция'!G:AW,42,0)</f>
        <v>3800</v>
      </c>
    </row>
    <row r="27" spans="1:48">
      <c r="A27" s="73" t="s">
        <v>1519</v>
      </c>
      <c r="B27" s="70" t="s">
        <v>885</v>
      </c>
      <c r="C27" s="185">
        <v>50</v>
      </c>
      <c r="D27" s="71">
        <v>1000</v>
      </c>
      <c r="E27" s="71">
        <v>600</v>
      </c>
      <c r="F27" s="70" t="str">
        <f t="shared" si="0"/>
        <v>1000x600x50</v>
      </c>
      <c r="G27" s="158" t="s">
        <v>892</v>
      </c>
      <c r="H27" s="68" t="s">
        <v>891</v>
      </c>
      <c r="I27" s="67" t="s">
        <v>1</v>
      </c>
      <c r="J27" s="65" t="s">
        <v>2</v>
      </c>
      <c r="K27" s="64" t="s">
        <v>2</v>
      </c>
      <c r="L27" s="503" t="s">
        <v>205</v>
      </c>
      <c r="M27" s="63" t="s">
        <v>2</v>
      </c>
      <c r="N27" s="62">
        <v>8</v>
      </c>
      <c r="O27" s="55">
        <f t="shared" si="2"/>
        <v>4.8</v>
      </c>
      <c r="P27" s="54">
        <f t="shared" si="3"/>
        <v>0.24</v>
      </c>
      <c r="Q27" s="53">
        <f t="shared" si="4"/>
        <v>10.799999999999999</v>
      </c>
      <c r="R27" s="163"/>
      <c r="S27" s="59"/>
      <c r="T27" s="162"/>
      <c r="U27" s="160"/>
      <c r="V27" s="161"/>
      <c r="W27" s="160"/>
      <c r="X27" s="160"/>
      <c r="Y27" s="159"/>
      <c r="Z27" s="57">
        <v>338</v>
      </c>
      <c r="AA27" s="56" t="s">
        <v>3</v>
      </c>
      <c r="AB27" s="55">
        <f t="shared" si="5"/>
        <v>1622.3999999999999</v>
      </c>
      <c r="AC27" s="54">
        <f t="shared" si="5"/>
        <v>81.11999999999999</v>
      </c>
      <c r="AD27" s="53">
        <f t="shared" si="5"/>
        <v>3650.3999999999996</v>
      </c>
      <c r="AE27" s="52" t="s">
        <v>1834</v>
      </c>
      <c r="AF27" s="51">
        <v>1</v>
      </c>
      <c r="AG27" s="50" t="s">
        <v>1</v>
      </c>
      <c r="AH27" s="49">
        <f t="shared" si="11"/>
        <v>4.8</v>
      </c>
      <c r="AI27" s="48">
        <f t="shared" si="12"/>
        <v>0.24</v>
      </c>
      <c r="AJ27" s="47">
        <f t="shared" si="13"/>
        <v>10.799999999999999</v>
      </c>
      <c r="AK27" s="46" t="s">
        <v>889</v>
      </c>
      <c r="AL27" s="45"/>
      <c r="AM27" s="44">
        <f t="shared" si="20"/>
        <v>194</v>
      </c>
      <c r="AN27" s="43">
        <f t="shared" si="21"/>
        <v>232.8</v>
      </c>
      <c r="AO27" s="42">
        <f t="shared" si="22"/>
        <v>3880</v>
      </c>
      <c r="AP27" s="41">
        <f t="shared" si="23"/>
        <v>4656</v>
      </c>
      <c r="AU27" s="66">
        <v>45</v>
      </c>
      <c r="AV27" s="40">
        <f>VLOOKUP(G27,'Теплоизоляционная продукция'!G:AW,42,0)</f>
        <v>3880</v>
      </c>
    </row>
    <row r="28" spans="1:48">
      <c r="A28" s="73" t="s">
        <v>1519</v>
      </c>
      <c r="B28" s="72" t="s">
        <v>885</v>
      </c>
      <c r="C28" s="74">
        <v>50</v>
      </c>
      <c r="D28" s="74">
        <v>1000</v>
      </c>
      <c r="E28" s="74">
        <v>600</v>
      </c>
      <c r="F28" s="72" t="str">
        <f t="shared" si="0"/>
        <v>1000x600x50</v>
      </c>
      <c r="G28" s="158" t="s">
        <v>890</v>
      </c>
      <c r="H28" s="68" t="s">
        <v>1701</v>
      </c>
      <c r="I28" s="67" t="s">
        <v>109</v>
      </c>
      <c r="J28" s="65" t="str">
        <f t="shared" ref="J28:J30" si="24">$AE28</f>
        <v>A</v>
      </c>
      <c r="K28" s="64" t="str">
        <f t="shared" si="14"/>
        <v>A</v>
      </c>
      <c r="L28" s="64" t="str">
        <f t="shared" si="14"/>
        <v>A</v>
      </c>
      <c r="M28" s="63" t="str">
        <f t="shared" si="14"/>
        <v>A</v>
      </c>
      <c r="N28" s="62">
        <v>8</v>
      </c>
      <c r="O28" s="55">
        <f t="shared" si="2"/>
        <v>4.8</v>
      </c>
      <c r="P28" s="54">
        <f t="shared" si="3"/>
        <v>0.24</v>
      </c>
      <c r="Q28" s="53">
        <f t="shared" si="4"/>
        <v>10.799999999999999</v>
      </c>
      <c r="R28" s="57">
        <v>24</v>
      </c>
      <c r="S28" s="59">
        <v>4</v>
      </c>
      <c r="T28" s="174">
        <f>R28*N28</f>
        <v>192</v>
      </c>
      <c r="U28" s="55">
        <f>O28*R28</f>
        <v>115.19999999999999</v>
      </c>
      <c r="V28" s="54">
        <f>P28*R28</f>
        <v>5.76</v>
      </c>
      <c r="W28" s="55">
        <f>AU28*V28</f>
        <v>259.2</v>
      </c>
      <c r="X28" s="55" t="s">
        <v>198</v>
      </c>
      <c r="Y28" s="179">
        <f>R28/S28*N28*C28+140</f>
        <v>2540</v>
      </c>
      <c r="Z28" s="156">
        <v>312</v>
      </c>
      <c r="AA28" s="59">
        <v>13</v>
      </c>
      <c r="AB28" s="55">
        <f t="shared" si="5"/>
        <v>1497.6</v>
      </c>
      <c r="AC28" s="54">
        <f t="shared" si="5"/>
        <v>74.88</v>
      </c>
      <c r="AD28" s="53">
        <f t="shared" si="5"/>
        <v>3369.6</v>
      </c>
      <c r="AE28" s="52" t="s">
        <v>2</v>
      </c>
      <c r="AF28" s="51">
        <v>1</v>
      </c>
      <c r="AG28" s="172" t="s">
        <v>137</v>
      </c>
      <c r="AH28" s="49">
        <f t="shared" si="11"/>
        <v>115.19999999999999</v>
      </c>
      <c r="AI28" s="48">
        <f t="shared" si="12"/>
        <v>5.76</v>
      </c>
      <c r="AJ28" s="47">
        <f t="shared" si="13"/>
        <v>259.2</v>
      </c>
      <c r="AK28" s="46" t="s">
        <v>889</v>
      </c>
      <c r="AL28" s="45" t="s">
        <v>888</v>
      </c>
      <c r="AM28" s="44">
        <f t="shared" si="20"/>
        <v>194</v>
      </c>
      <c r="AN28" s="43">
        <f t="shared" si="21"/>
        <v>232.8</v>
      </c>
      <c r="AO28" s="42">
        <f t="shared" si="22"/>
        <v>3880</v>
      </c>
      <c r="AP28" s="41">
        <f t="shared" si="23"/>
        <v>4656</v>
      </c>
      <c r="AU28" s="66">
        <v>45</v>
      </c>
      <c r="AV28" s="40">
        <f>VLOOKUP(G28,'Теплоизоляционная продукция'!G:AW,42,0)</f>
        <v>3880</v>
      </c>
    </row>
    <row r="29" spans="1:48">
      <c r="A29" s="73" t="s">
        <v>1519</v>
      </c>
      <c r="B29" s="72" t="s">
        <v>885</v>
      </c>
      <c r="C29" s="185">
        <v>100</v>
      </c>
      <c r="D29" s="74">
        <v>1000</v>
      </c>
      <c r="E29" s="74">
        <v>600</v>
      </c>
      <c r="F29" s="70" t="str">
        <f t="shared" si="0"/>
        <v>1000x600x100</v>
      </c>
      <c r="G29" s="158" t="s">
        <v>887</v>
      </c>
      <c r="H29" s="68" t="s">
        <v>886</v>
      </c>
      <c r="I29" s="67" t="s">
        <v>1</v>
      </c>
      <c r="J29" s="65" t="s">
        <v>2</v>
      </c>
      <c r="K29" s="64" t="s">
        <v>2</v>
      </c>
      <c r="L29" s="503" t="s">
        <v>205</v>
      </c>
      <c r="M29" s="63" t="s">
        <v>2</v>
      </c>
      <c r="N29" s="62">
        <v>4</v>
      </c>
      <c r="O29" s="55">
        <f t="shared" si="2"/>
        <v>2.4</v>
      </c>
      <c r="P29" s="54">
        <f t="shared" si="3"/>
        <v>0.24</v>
      </c>
      <c r="Q29" s="53">
        <f t="shared" si="4"/>
        <v>10.799999999999999</v>
      </c>
      <c r="R29" s="163"/>
      <c r="S29" s="59"/>
      <c r="T29" s="162"/>
      <c r="U29" s="160"/>
      <c r="V29" s="161"/>
      <c r="W29" s="160"/>
      <c r="X29" s="160"/>
      <c r="Y29" s="159"/>
      <c r="Z29" s="57">
        <v>338</v>
      </c>
      <c r="AA29" s="56" t="s">
        <v>3</v>
      </c>
      <c r="AB29" s="55">
        <f t="shared" si="5"/>
        <v>811.19999999999993</v>
      </c>
      <c r="AC29" s="54">
        <f t="shared" si="5"/>
        <v>81.11999999999999</v>
      </c>
      <c r="AD29" s="53">
        <f t="shared" si="5"/>
        <v>3650.3999999999996</v>
      </c>
      <c r="AE29" s="52" t="s">
        <v>1835</v>
      </c>
      <c r="AF29" s="51">
        <v>1</v>
      </c>
      <c r="AG29" s="50" t="s">
        <v>1</v>
      </c>
      <c r="AH29" s="49">
        <f t="shared" si="11"/>
        <v>2.4</v>
      </c>
      <c r="AI29" s="48">
        <f t="shared" si="12"/>
        <v>0.24</v>
      </c>
      <c r="AJ29" s="47">
        <f t="shared" si="13"/>
        <v>10.799999999999999</v>
      </c>
      <c r="AK29" s="46" t="s">
        <v>882</v>
      </c>
      <c r="AL29" s="45"/>
      <c r="AM29" s="44">
        <f t="shared" si="20"/>
        <v>388</v>
      </c>
      <c r="AN29" s="43">
        <f t="shared" si="21"/>
        <v>465.6</v>
      </c>
      <c r="AO29" s="42">
        <f t="shared" si="22"/>
        <v>3880</v>
      </c>
      <c r="AP29" s="41">
        <f t="shared" si="23"/>
        <v>4656</v>
      </c>
      <c r="AU29" s="66">
        <v>45</v>
      </c>
      <c r="AV29" s="40">
        <f>VLOOKUP(G29,'Теплоизоляционная продукция'!G:AW,42,0)</f>
        <v>3880</v>
      </c>
    </row>
    <row r="30" spans="1:48">
      <c r="A30" s="73" t="s">
        <v>1519</v>
      </c>
      <c r="B30" s="72" t="s">
        <v>885</v>
      </c>
      <c r="C30" s="74">
        <v>100</v>
      </c>
      <c r="D30" s="74">
        <v>1000</v>
      </c>
      <c r="E30" s="74">
        <v>600</v>
      </c>
      <c r="F30" s="72" t="str">
        <f t="shared" si="0"/>
        <v>1000x600x100</v>
      </c>
      <c r="G30" s="158" t="s">
        <v>883</v>
      </c>
      <c r="H30" s="68" t="s">
        <v>1702</v>
      </c>
      <c r="I30" s="67" t="s">
        <v>109</v>
      </c>
      <c r="J30" s="65" t="str">
        <f t="shared" si="24"/>
        <v>A</v>
      </c>
      <c r="K30" s="64" t="str">
        <f t="shared" si="14"/>
        <v>A</v>
      </c>
      <c r="L30" s="64" t="str">
        <f t="shared" si="14"/>
        <v>A</v>
      </c>
      <c r="M30" s="63" t="str">
        <f t="shared" si="14"/>
        <v>A</v>
      </c>
      <c r="N30" s="62">
        <v>4</v>
      </c>
      <c r="O30" s="55">
        <f t="shared" si="2"/>
        <v>2.4</v>
      </c>
      <c r="P30" s="54">
        <f t="shared" si="3"/>
        <v>0.24</v>
      </c>
      <c r="Q30" s="53">
        <f t="shared" si="4"/>
        <v>10.799999999999999</v>
      </c>
      <c r="R30" s="57">
        <v>24</v>
      </c>
      <c r="S30" s="59">
        <v>4</v>
      </c>
      <c r="T30" s="174">
        <f>R30*N30</f>
        <v>96</v>
      </c>
      <c r="U30" s="55">
        <f>O30*R30</f>
        <v>57.599999999999994</v>
      </c>
      <c r="V30" s="54">
        <f>P30*R30</f>
        <v>5.76</v>
      </c>
      <c r="W30" s="55">
        <f>AU30*V30</f>
        <v>259.2</v>
      </c>
      <c r="X30" s="55" t="s">
        <v>198</v>
      </c>
      <c r="Y30" s="179">
        <f>R30/S30*N30*C30+140</f>
        <v>2540</v>
      </c>
      <c r="Z30" s="156">
        <v>312</v>
      </c>
      <c r="AA30" s="59">
        <v>13</v>
      </c>
      <c r="AB30" s="55">
        <f t="shared" si="5"/>
        <v>748.8</v>
      </c>
      <c r="AC30" s="54">
        <f t="shared" si="5"/>
        <v>74.88</v>
      </c>
      <c r="AD30" s="53">
        <f t="shared" si="5"/>
        <v>3369.6</v>
      </c>
      <c r="AE30" s="52" t="s">
        <v>2</v>
      </c>
      <c r="AF30" s="51">
        <v>1</v>
      </c>
      <c r="AG30" s="172" t="s">
        <v>137</v>
      </c>
      <c r="AH30" s="49">
        <f t="shared" si="11"/>
        <v>57.599999999999994</v>
      </c>
      <c r="AI30" s="48">
        <f t="shared" si="12"/>
        <v>5.76</v>
      </c>
      <c r="AJ30" s="47">
        <f t="shared" si="13"/>
        <v>259.2</v>
      </c>
      <c r="AK30" s="46" t="s">
        <v>882</v>
      </c>
      <c r="AL30" s="45" t="s">
        <v>881</v>
      </c>
      <c r="AM30" s="44">
        <f t="shared" si="6"/>
        <v>388</v>
      </c>
      <c r="AN30" s="43">
        <f t="shared" si="7"/>
        <v>465.6</v>
      </c>
      <c r="AO30" s="42">
        <f t="shared" ref="AO30:AO34" si="25">ROUND(AV30*(1-$AP$9),2)</f>
        <v>3880</v>
      </c>
      <c r="AP30" s="41">
        <f t="shared" si="9"/>
        <v>4656</v>
      </c>
      <c r="AU30" s="66">
        <v>45</v>
      </c>
      <c r="AV30" s="40">
        <f>VLOOKUP(G30,'Теплоизоляционная продукция'!G:AW,42,0)</f>
        <v>3880</v>
      </c>
    </row>
    <row r="31" spans="1:48">
      <c r="A31" s="351" t="s">
        <v>1520</v>
      </c>
      <c r="B31" s="71" t="s">
        <v>870</v>
      </c>
      <c r="C31" s="185">
        <v>50</v>
      </c>
      <c r="D31" s="71">
        <v>1000</v>
      </c>
      <c r="E31" s="71">
        <v>600</v>
      </c>
      <c r="F31" s="70" t="str">
        <f t="shared" si="0"/>
        <v>1000x600x50</v>
      </c>
      <c r="G31" s="158" t="s">
        <v>880</v>
      </c>
      <c r="H31" s="68" t="s">
        <v>879</v>
      </c>
      <c r="I31" s="67" t="s">
        <v>1</v>
      </c>
      <c r="J31" s="65" t="str">
        <f>$AE31</f>
        <v>A</v>
      </c>
      <c r="K31" s="64"/>
      <c r="L31" s="64"/>
      <c r="M31" s="63"/>
      <c r="N31" s="62">
        <v>8</v>
      </c>
      <c r="O31" s="55">
        <f t="shared" si="2"/>
        <v>4.8</v>
      </c>
      <c r="P31" s="54">
        <f t="shared" si="3"/>
        <v>0.24</v>
      </c>
      <c r="Q31" s="53">
        <f t="shared" si="4"/>
        <v>9.6</v>
      </c>
      <c r="R31" s="163"/>
      <c r="S31" s="59"/>
      <c r="T31" s="162"/>
      <c r="U31" s="160"/>
      <c r="V31" s="161"/>
      <c r="W31" s="160"/>
      <c r="X31" s="160"/>
      <c r="Y31" s="159"/>
      <c r="Z31" s="57">
        <v>338</v>
      </c>
      <c r="AA31" s="56" t="s">
        <v>3</v>
      </c>
      <c r="AB31" s="55">
        <f t="shared" si="5"/>
        <v>1622.3999999999999</v>
      </c>
      <c r="AC31" s="54">
        <f t="shared" si="5"/>
        <v>81.11999999999999</v>
      </c>
      <c r="AD31" s="53">
        <f t="shared" si="5"/>
        <v>3244.7999999999997</v>
      </c>
      <c r="AE31" s="52" t="s">
        <v>2</v>
      </c>
      <c r="AF31" s="51">
        <v>1</v>
      </c>
      <c r="AG31" s="50" t="s">
        <v>1</v>
      </c>
      <c r="AH31" s="49">
        <f t="shared" si="11"/>
        <v>4.8</v>
      </c>
      <c r="AI31" s="48">
        <f t="shared" si="12"/>
        <v>0.24</v>
      </c>
      <c r="AJ31" s="47">
        <f t="shared" si="13"/>
        <v>9.6</v>
      </c>
      <c r="AK31" s="46" t="s">
        <v>872</v>
      </c>
      <c r="AL31" s="45"/>
      <c r="AM31" s="44">
        <f t="shared" si="6"/>
        <v>286</v>
      </c>
      <c r="AN31" s="43">
        <f t="shared" si="7"/>
        <v>343.2</v>
      </c>
      <c r="AO31" s="42">
        <f t="shared" si="25"/>
        <v>5720</v>
      </c>
      <c r="AP31" s="41">
        <f t="shared" si="9"/>
        <v>6864</v>
      </c>
      <c r="AU31" s="66">
        <v>40</v>
      </c>
      <c r="AV31" s="40">
        <f>VLOOKUP(G31,'Теплоизоляционная продукция'!G:AW,42,0)</f>
        <v>5720</v>
      </c>
    </row>
    <row r="32" spans="1:48">
      <c r="A32" s="73" t="s">
        <v>1520</v>
      </c>
      <c r="B32" s="74" t="s">
        <v>870</v>
      </c>
      <c r="C32" s="184">
        <v>50</v>
      </c>
      <c r="D32" s="74">
        <v>1000</v>
      </c>
      <c r="E32" s="74">
        <v>600</v>
      </c>
      <c r="F32" s="72" t="str">
        <f t="shared" si="0"/>
        <v>1000x600x50</v>
      </c>
      <c r="G32" s="158" t="s">
        <v>878</v>
      </c>
      <c r="H32" s="68" t="s">
        <v>877</v>
      </c>
      <c r="I32" s="67" t="s">
        <v>1</v>
      </c>
      <c r="J32" s="65"/>
      <c r="K32" s="64" t="str">
        <f>$AE32</f>
        <v>A</v>
      </c>
      <c r="L32" s="64"/>
      <c r="M32" s="63"/>
      <c r="N32" s="62">
        <v>8</v>
      </c>
      <c r="O32" s="55">
        <f t="shared" si="2"/>
        <v>4.8</v>
      </c>
      <c r="P32" s="54">
        <f t="shared" si="3"/>
        <v>0.24</v>
      </c>
      <c r="Q32" s="53">
        <f t="shared" si="4"/>
        <v>9.6</v>
      </c>
      <c r="R32" s="163"/>
      <c r="S32" s="59"/>
      <c r="T32" s="162"/>
      <c r="U32" s="160"/>
      <c r="V32" s="161"/>
      <c r="W32" s="160"/>
      <c r="X32" s="160"/>
      <c r="Y32" s="159"/>
      <c r="Z32" s="57">
        <v>338</v>
      </c>
      <c r="AA32" s="56" t="s">
        <v>3</v>
      </c>
      <c r="AB32" s="55">
        <f t="shared" si="5"/>
        <v>1622.3999999999999</v>
      </c>
      <c r="AC32" s="54">
        <f t="shared" si="5"/>
        <v>81.11999999999999</v>
      </c>
      <c r="AD32" s="53">
        <f t="shared" si="5"/>
        <v>3244.7999999999997</v>
      </c>
      <c r="AE32" s="52" t="s">
        <v>2</v>
      </c>
      <c r="AF32" s="51">
        <v>1</v>
      </c>
      <c r="AG32" s="50" t="s">
        <v>1</v>
      </c>
      <c r="AH32" s="49">
        <f t="shared" si="11"/>
        <v>4.8</v>
      </c>
      <c r="AI32" s="48">
        <f t="shared" si="12"/>
        <v>0.24</v>
      </c>
      <c r="AJ32" s="47">
        <f t="shared" si="13"/>
        <v>9.6</v>
      </c>
      <c r="AK32" s="46" t="s">
        <v>872</v>
      </c>
      <c r="AL32" s="45"/>
      <c r="AM32" s="44">
        <f t="shared" si="6"/>
        <v>286</v>
      </c>
      <c r="AN32" s="43">
        <f t="shared" si="7"/>
        <v>343.2</v>
      </c>
      <c r="AO32" s="42">
        <f t="shared" si="25"/>
        <v>5720</v>
      </c>
      <c r="AP32" s="41">
        <f t="shared" si="9"/>
        <v>6864</v>
      </c>
      <c r="AU32" s="66">
        <v>40</v>
      </c>
      <c r="AV32" s="40">
        <f>VLOOKUP(G32,'Теплоизоляционная продукция'!G:AW,42,0)</f>
        <v>5720</v>
      </c>
    </row>
    <row r="33" spans="1:48">
      <c r="A33" s="73" t="s">
        <v>1520</v>
      </c>
      <c r="B33" s="72" t="s">
        <v>870</v>
      </c>
      <c r="C33" s="74">
        <v>50</v>
      </c>
      <c r="D33" s="74">
        <v>1000</v>
      </c>
      <c r="E33" s="74">
        <v>600</v>
      </c>
      <c r="F33" s="72" t="str">
        <f t="shared" si="0"/>
        <v>1000x600x50</v>
      </c>
      <c r="G33" s="158" t="s">
        <v>876</v>
      </c>
      <c r="H33" s="68" t="s">
        <v>875</v>
      </c>
      <c r="I33" s="67" t="s">
        <v>109</v>
      </c>
      <c r="J33" s="65" t="str">
        <f>$AE33</f>
        <v>A</v>
      </c>
      <c r="K33" s="64"/>
      <c r="L33" s="64"/>
      <c r="M33" s="63"/>
      <c r="N33" s="62">
        <v>8</v>
      </c>
      <c r="O33" s="55">
        <f t="shared" si="2"/>
        <v>4.8</v>
      </c>
      <c r="P33" s="54">
        <f t="shared" si="3"/>
        <v>0.24</v>
      </c>
      <c r="Q33" s="53">
        <f t="shared" si="4"/>
        <v>9.6</v>
      </c>
      <c r="R33" s="57">
        <v>12</v>
      </c>
      <c r="S33" s="59">
        <v>2</v>
      </c>
      <c r="T33" s="174">
        <f>R33*N33</f>
        <v>96</v>
      </c>
      <c r="U33" s="55">
        <f>O33*R33</f>
        <v>57.599999999999994</v>
      </c>
      <c r="V33" s="54">
        <f>P33*R33</f>
        <v>2.88</v>
      </c>
      <c r="W33" s="55">
        <f>AU33*V33</f>
        <v>115.19999999999999</v>
      </c>
      <c r="X33" s="55" t="s">
        <v>381</v>
      </c>
      <c r="Y33" s="173">
        <f>R33/S33*N33*C33+140</f>
        <v>2540</v>
      </c>
      <c r="Z33" s="156">
        <v>312</v>
      </c>
      <c r="AA33" s="59">
        <v>26</v>
      </c>
      <c r="AB33" s="55">
        <f t="shared" si="5"/>
        <v>1497.6</v>
      </c>
      <c r="AC33" s="54">
        <f t="shared" si="5"/>
        <v>74.88</v>
      </c>
      <c r="AD33" s="53">
        <f t="shared" si="5"/>
        <v>2995.2</v>
      </c>
      <c r="AE33" s="52" t="s">
        <v>2</v>
      </c>
      <c r="AF33" s="51">
        <v>1</v>
      </c>
      <c r="AG33" s="172" t="s">
        <v>137</v>
      </c>
      <c r="AH33" s="49">
        <f t="shared" si="11"/>
        <v>57.599999999999994</v>
      </c>
      <c r="AI33" s="48">
        <f t="shared" si="12"/>
        <v>2.88</v>
      </c>
      <c r="AJ33" s="47">
        <f t="shared" si="13"/>
        <v>115.19999999999999</v>
      </c>
      <c r="AK33" s="46" t="s">
        <v>872</v>
      </c>
      <c r="AL33" s="45" t="s">
        <v>871</v>
      </c>
      <c r="AM33" s="44">
        <f t="shared" si="6"/>
        <v>286</v>
      </c>
      <c r="AN33" s="43">
        <f t="shared" si="7"/>
        <v>343.2</v>
      </c>
      <c r="AO33" s="42">
        <f t="shared" si="25"/>
        <v>5720</v>
      </c>
      <c r="AP33" s="41">
        <f t="shared" si="9"/>
        <v>6864</v>
      </c>
      <c r="AU33" s="66">
        <v>40</v>
      </c>
      <c r="AV33" s="40">
        <f>VLOOKUP(G33,'Теплоизоляционная продукция'!G:AW,42,0)</f>
        <v>5720</v>
      </c>
    </row>
    <row r="34" spans="1:48">
      <c r="A34" s="73" t="s">
        <v>1520</v>
      </c>
      <c r="B34" s="72" t="s">
        <v>870</v>
      </c>
      <c r="C34" s="74">
        <v>50</v>
      </c>
      <c r="D34" s="74">
        <v>1000</v>
      </c>
      <c r="E34" s="74">
        <v>600</v>
      </c>
      <c r="F34" s="72" t="str">
        <f t="shared" si="0"/>
        <v>1000x600x50</v>
      </c>
      <c r="G34" s="158" t="s">
        <v>874</v>
      </c>
      <c r="H34" s="68" t="s">
        <v>873</v>
      </c>
      <c r="I34" s="67" t="s">
        <v>109</v>
      </c>
      <c r="J34" s="65"/>
      <c r="K34" s="64" t="str">
        <f>$AE34</f>
        <v>A</v>
      </c>
      <c r="L34" s="64"/>
      <c r="M34" s="63"/>
      <c r="N34" s="62">
        <v>8</v>
      </c>
      <c r="O34" s="55">
        <f t="shared" si="2"/>
        <v>4.8</v>
      </c>
      <c r="P34" s="54">
        <f t="shared" si="3"/>
        <v>0.24</v>
      </c>
      <c r="Q34" s="53">
        <f t="shared" si="4"/>
        <v>9.6</v>
      </c>
      <c r="R34" s="57">
        <v>12</v>
      </c>
      <c r="S34" s="59">
        <v>2</v>
      </c>
      <c r="T34" s="174">
        <f>R34*N34</f>
        <v>96</v>
      </c>
      <c r="U34" s="55">
        <f>O34*R34</f>
        <v>57.599999999999994</v>
      </c>
      <c r="V34" s="54">
        <f>P34*R34</f>
        <v>2.88</v>
      </c>
      <c r="W34" s="55">
        <f>AU34*V34</f>
        <v>115.19999999999999</v>
      </c>
      <c r="X34" s="55" t="s">
        <v>381</v>
      </c>
      <c r="Y34" s="173">
        <f>R34/S34*N34*C34+140</f>
        <v>2540</v>
      </c>
      <c r="Z34" s="156">
        <v>312</v>
      </c>
      <c r="AA34" s="59">
        <v>26</v>
      </c>
      <c r="AB34" s="55">
        <f t="shared" si="5"/>
        <v>1497.6</v>
      </c>
      <c r="AC34" s="54">
        <f t="shared" si="5"/>
        <v>74.88</v>
      </c>
      <c r="AD34" s="53">
        <f t="shared" si="5"/>
        <v>2995.2</v>
      </c>
      <c r="AE34" s="52" t="s">
        <v>2</v>
      </c>
      <c r="AF34" s="51">
        <v>1</v>
      </c>
      <c r="AG34" s="172" t="s">
        <v>137</v>
      </c>
      <c r="AH34" s="49">
        <f t="shared" si="11"/>
        <v>57.599999999999994</v>
      </c>
      <c r="AI34" s="48">
        <f t="shared" si="12"/>
        <v>2.88</v>
      </c>
      <c r="AJ34" s="47">
        <f t="shared" si="13"/>
        <v>115.19999999999999</v>
      </c>
      <c r="AK34" s="46" t="s">
        <v>872</v>
      </c>
      <c r="AL34" s="45" t="s">
        <v>871</v>
      </c>
      <c r="AM34" s="44">
        <f t="shared" si="6"/>
        <v>286</v>
      </c>
      <c r="AN34" s="43">
        <f t="shared" si="7"/>
        <v>343.2</v>
      </c>
      <c r="AO34" s="42">
        <f t="shared" si="25"/>
        <v>5720</v>
      </c>
      <c r="AP34" s="41">
        <f t="shared" si="9"/>
        <v>6864</v>
      </c>
      <c r="AU34" s="66">
        <v>40</v>
      </c>
      <c r="AV34" s="40">
        <f>VLOOKUP(G34,'Теплоизоляционная продукция'!G:AW,42,0)</f>
        <v>5720</v>
      </c>
    </row>
    <row r="35" spans="1:48">
      <c r="A35" s="351" t="s">
        <v>1521</v>
      </c>
      <c r="B35" s="70" t="s">
        <v>866</v>
      </c>
      <c r="C35" s="71">
        <v>30</v>
      </c>
      <c r="D35" s="71">
        <v>1000</v>
      </c>
      <c r="E35" s="71">
        <v>600</v>
      </c>
      <c r="F35" s="70" t="str">
        <f t="shared" si="0"/>
        <v>1000x600x30</v>
      </c>
      <c r="G35" s="158" t="s">
        <v>868</v>
      </c>
      <c r="H35" s="68" t="s">
        <v>867</v>
      </c>
      <c r="I35" s="67" t="s">
        <v>1</v>
      </c>
      <c r="J35" s="65"/>
      <c r="K35" s="64" t="str">
        <f t="shared" ref="K35:M50" si="26">$AE35</f>
        <v>A</v>
      </c>
      <c r="L35" s="64"/>
      <c r="M35" s="63"/>
      <c r="N35" s="62">
        <v>4</v>
      </c>
      <c r="O35" s="55">
        <f t="shared" si="2"/>
        <v>2.4</v>
      </c>
      <c r="P35" s="54">
        <f t="shared" si="3"/>
        <v>7.1999999999999995E-2</v>
      </c>
      <c r="Q35" s="53">
        <f t="shared" si="4"/>
        <v>7.919999999999999</v>
      </c>
      <c r="R35" s="57"/>
      <c r="S35" s="59"/>
      <c r="T35" s="174"/>
      <c r="U35" s="55"/>
      <c r="V35" s="54"/>
      <c r="W35" s="55"/>
      <c r="X35" s="55"/>
      <c r="Y35" s="173"/>
      <c r="Z35" s="57">
        <v>1092</v>
      </c>
      <c r="AA35" s="59" t="s">
        <v>3</v>
      </c>
      <c r="AB35" s="55">
        <f t="shared" si="5"/>
        <v>2620.7999999999997</v>
      </c>
      <c r="AC35" s="54">
        <f t="shared" si="5"/>
        <v>78.623999999999995</v>
      </c>
      <c r="AD35" s="53">
        <f t="shared" si="5"/>
        <v>8648.64</v>
      </c>
      <c r="AE35" s="52" t="s">
        <v>2</v>
      </c>
      <c r="AF35" s="51">
        <v>1</v>
      </c>
      <c r="AG35" s="172" t="s">
        <v>1</v>
      </c>
      <c r="AH35" s="49">
        <f t="shared" si="11"/>
        <v>2.4</v>
      </c>
      <c r="AI35" s="48">
        <f t="shared" si="12"/>
        <v>7.1999999999999995E-2</v>
      </c>
      <c r="AJ35" s="47">
        <f t="shared" si="13"/>
        <v>7.919999999999999</v>
      </c>
      <c r="AK35" s="46" t="s">
        <v>862</v>
      </c>
      <c r="AL35" s="45"/>
      <c r="AM35" s="44">
        <f t="shared" ref="AM35:AM52" si="27">ROUND(AO35*C35/1000,2)</f>
        <v>870</v>
      </c>
      <c r="AN35" s="43">
        <f t="shared" ref="AN35:AN52" si="28">ROUND(AM35*1.2,2)</f>
        <v>1044</v>
      </c>
      <c r="AO35" s="42">
        <f>ROUND(AV35*(1-$AP$11),2)</f>
        <v>29000</v>
      </c>
      <c r="AP35" s="41">
        <f t="shared" ref="AP35:AP52" si="29">ROUND(AO35*1.2,2)</f>
        <v>34800</v>
      </c>
      <c r="AU35" s="66">
        <v>110</v>
      </c>
      <c r="AV35" s="40">
        <f>VLOOKUP(G35,'Теплоизоляционная продукция'!G:AW,42,0)</f>
        <v>29000</v>
      </c>
    </row>
    <row r="36" spans="1:48" ht="15.75" thickBot="1">
      <c r="A36" s="39" t="s">
        <v>1521</v>
      </c>
      <c r="B36" s="38" t="s">
        <v>866</v>
      </c>
      <c r="C36" s="36">
        <v>30</v>
      </c>
      <c r="D36" s="36">
        <v>1000</v>
      </c>
      <c r="E36" s="36">
        <v>600</v>
      </c>
      <c r="F36" s="38" t="str">
        <f t="shared" si="0"/>
        <v>1000x600x30</v>
      </c>
      <c r="G36" s="154" t="s">
        <v>864</v>
      </c>
      <c r="H36" s="34" t="s">
        <v>863</v>
      </c>
      <c r="I36" s="33" t="s">
        <v>109</v>
      </c>
      <c r="J36" s="31"/>
      <c r="K36" s="30" t="str">
        <f t="shared" si="26"/>
        <v>A</v>
      </c>
      <c r="L36" s="30"/>
      <c r="M36" s="29"/>
      <c r="N36" s="28">
        <v>4</v>
      </c>
      <c r="O36" s="23">
        <f t="shared" si="2"/>
        <v>2.4</v>
      </c>
      <c r="P36" s="22">
        <f t="shared" si="3"/>
        <v>7.1999999999999995E-2</v>
      </c>
      <c r="Q36" s="21">
        <f t="shared" si="4"/>
        <v>7.919999999999999</v>
      </c>
      <c r="R36" s="25">
        <v>38</v>
      </c>
      <c r="S36" s="27">
        <v>2</v>
      </c>
      <c r="T36" s="181">
        <f>R36*N36</f>
        <v>152</v>
      </c>
      <c r="U36" s="23">
        <f>O36*R36</f>
        <v>91.2</v>
      </c>
      <c r="V36" s="22">
        <f>P36*R36</f>
        <v>2.7359999999999998</v>
      </c>
      <c r="W36" s="23">
        <f>AU36*V36</f>
        <v>300.95999999999998</v>
      </c>
      <c r="X36" s="23" t="s">
        <v>381</v>
      </c>
      <c r="Y36" s="207">
        <f>R36/S36*N36*C36+140</f>
        <v>2420</v>
      </c>
      <c r="Z36" s="180">
        <v>988</v>
      </c>
      <c r="AA36" s="27">
        <v>26</v>
      </c>
      <c r="AB36" s="23">
        <f t="shared" si="5"/>
        <v>2371.2000000000003</v>
      </c>
      <c r="AC36" s="22">
        <f t="shared" si="5"/>
        <v>71.135999999999996</v>
      </c>
      <c r="AD36" s="21">
        <f t="shared" si="5"/>
        <v>7824.9599999999991</v>
      </c>
      <c r="AE36" s="20" t="s">
        <v>2</v>
      </c>
      <c r="AF36" s="19">
        <v>1</v>
      </c>
      <c r="AG36" s="171" t="s">
        <v>137</v>
      </c>
      <c r="AH36" s="17">
        <f t="shared" si="11"/>
        <v>91.2</v>
      </c>
      <c r="AI36" s="16">
        <f t="shared" si="12"/>
        <v>2.7359999999999998</v>
      </c>
      <c r="AJ36" s="15">
        <f t="shared" si="13"/>
        <v>300.95999999999998</v>
      </c>
      <c r="AK36" s="14" t="s">
        <v>862</v>
      </c>
      <c r="AL36" s="13" t="s">
        <v>861</v>
      </c>
      <c r="AM36" s="12">
        <f t="shared" si="27"/>
        <v>870</v>
      </c>
      <c r="AN36" s="11">
        <f t="shared" si="28"/>
        <v>1044</v>
      </c>
      <c r="AO36" s="10">
        <f>ROUND(AV36*(1-$AP$11),2)</f>
        <v>29000</v>
      </c>
      <c r="AP36" s="9">
        <f t="shared" si="29"/>
        <v>34800</v>
      </c>
      <c r="AU36" s="490">
        <v>110</v>
      </c>
      <c r="AV36" s="488">
        <f>VLOOKUP(G36,'Теплоизоляционная продукция'!G:AW,42,0)</f>
        <v>29000</v>
      </c>
    </row>
    <row r="37" spans="1:48">
      <c r="A37" s="293" t="s">
        <v>1522</v>
      </c>
      <c r="B37" s="234" t="s">
        <v>848</v>
      </c>
      <c r="C37" s="294">
        <v>50</v>
      </c>
      <c r="D37" s="233">
        <v>1000</v>
      </c>
      <c r="E37" s="233">
        <v>600</v>
      </c>
      <c r="F37" s="234" t="str">
        <f t="shared" si="0"/>
        <v>1000x600x50</v>
      </c>
      <c r="G37" s="368" t="s">
        <v>1327</v>
      </c>
      <c r="H37" s="342" t="s">
        <v>858</v>
      </c>
      <c r="I37" s="343" t="s">
        <v>1</v>
      </c>
      <c r="J37" s="241" t="str">
        <f t="shared" ref="J37:L52" si="30">$AE37</f>
        <v>A</v>
      </c>
      <c r="K37" s="242" t="str">
        <f t="shared" si="26"/>
        <v>A</v>
      </c>
      <c r="L37" s="242" t="str">
        <f t="shared" si="26"/>
        <v>A</v>
      </c>
      <c r="M37" s="243" t="str">
        <f t="shared" si="26"/>
        <v>A</v>
      </c>
      <c r="N37" s="244">
        <v>10</v>
      </c>
      <c r="O37" s="245">
        <f t="shared" si="2"/>
        <v>6</v>
      </c>
      <c r="P37" s="297">
        <f t="shared" si="3"/>
        <v>0.3</v>
      </c>
      <c r="Q37" s="246">
        <f t="shared" si="4"/>
        <v>12</v>
      </c>
      <c r="R37" s="298"/>
      <c r="S37" s="299"/>
      <c r="T37" s="300"/>
      <c r="U37" s="301"/>
      <c r="V37" s="302"/>
      <c r="W37" s="301"/>
      <c r="X37" s="301"/>
      <c r="Y37" s="303"/>
      <c r="Z37" s="304">
        <v>273</v>
      </c>
      <c r="AA37" s="305" t="s">
        <v>3</v>
      </c>
      <c r="AB37" s="245">
        <f t="shared" si="5"/>
        <v>1638</v>
      </c>
      <c r="AC37" s="297">
        <f t="shared" si="5"/>
        <v>81.899999999999991</v>
      </c>
      <c r="AD37" s="246">
        <f t="shared" si="5"/>
        <v>3276</v>
      </c>
      <c r="AE37" s="344" t="s">
        <v>2</v>
      </c>
      <c r="AF37" s="307">
        <v>1</v>
      </c>
      <c r="AG37" s="308" t="s">
        <v>1</v>
      </c>
      <c r="AH37" s="309">
        <f t="shared" si="11"/>
        <v>6</v>
      </c>
      <c r="AI37" s="310">
        <f t="shared" si="12"/>
        <v>0.3</v>
      </c>
      <c r="AJ37" s="311">
        <f t="shared" si="13"/>
        <v>12</v>
      </c>
      <c r="AK37" s="312" t="s">
        <v>857</v>
      </c>
      <c r="AL37" s="313"/>
      <c r="AM37" s="314">
        <f t="shared" si="27"/>
        <v>211</v>
      </c>
      <c r="AN37" s="315">
        <f t="shared" si="28"/>
        <v>253.2</v>
      </c>
      <c r="AO37" s="316">
        <f t="shared" ref="AO37:AO42" si="31">ROUND(AV37*(1-$AP$9),2)</f>
        <v>4220</v>
      </c>
      <c r="AP37" s="317">
        <f t="shared" si="29"/>
        <v>5064</v>
      </c>
      <c r="AU37" s="101">
        <v>40</v>
      </c>
      <c r="AV37" s="75">
        <f>VLOOKUP(G37,'Теплоизоляционная продукция'!G:AW,42,0)</f>
        <v>4220</v>
      </c>
    </row>
    <row r="38" spans="1:48">
      <c r="A38" s="73" t="s">
        <v>1522</v>
      </c>
      <c r="B38" s="72" t="s">
        <v>848</v>
      </c>
      <c r="C38" s="74">
        <v>50</v>
      </c>
      <c r="D38" s="74">
        <v>1000</v>
      </c>
      <c r="E38" s="74">
        <v>600</v>
      </c>
      <c r="F38" s="72" t="str">
        <f t="shared" si="0"/>
        <v>1000x600x50</v>
      </c>
      <c r="G38" s="158" t="s">
        <v>1328</v>
      </c>
      <c r="H38" s="68" t="s">
        <v>1703</v>
      </c>
      <c r="I38" s="67" t="s">
        <v>109</v>
      </c>
      <c r="J38" s="65" t="str">
        <f t="shared" si="30"/>
        <v>A</v>
      </c>
      <c r="K38" s="64" t="str">
        <f t="shared" si="26"/>
        <v>A</v>
      </c>
      <c r="L38" s="64" t="str">
        <f t="shared" si="26"/>
        <v>A</v>
      </c>
      <c r="M38" s="63" t="str">
        <f t="shared" si="26"/>
        <v>A</v>
      </c>
      <c r="N38" s="62">
        <v>10</v>
      </c>
      <c r="O38" s="55">
        <f t="shared" si="2"/>
        <v>6</v>
      </c>
      <c r="P38" s="54">
        <f t="shared" si="3"/>
        <v>0.3</v>
      </c>
      <c r="Q38" s="53">
        <f t="shared" si="4"/>
        <v>12</v>
      </c>
      <c r="R38" s="57">
        <v>20</v>
      </c>
      <c r="S38" s="59">
        <v>4</v>
      </c>
      <c r="T38" s="174">
        <f>R38*N38</f>
        <v>200</v>
      </c>
      <c r="U38" s="55">
        <f>O38*R38</f>
        <v>120</v>
      </c>
      <c r="V38" s="54">
        <f>P38*R38</f>
        <v>6</v>
      </c>
      <c r="W38" s="55">
        <f>AU38*V38</f>
        <v>240</v>
      </c>
      <c r="X38" s="55" t="s">
        <v>198</v>
      </c>
      <c r="Y38" s="179">
        <f>R38/S38*N38*C38+140</f>
        <v>2640</v>
      </c>
      <c r="Z38" s="156">
        <v>260</v>
      </c>
      <c r="AA38" s="59">
        <v>13</v>
      </c>
      <c r="AB38" s="55">
        <f t="shared" si="5"/>
        <v>1560</v>
      </c>
      <c r="AC38" s="54">
        <f t="shared" si="5"/>
        <v>78</v>
      </c>
      <c r="AD38" s="53">
        <f t="shared" si="5"/>
        <v>3120</v>
      </c>
      <c r="AE38" s="52" t="s">
        <v>2</v>
      </c>
      <c r="AF38" s="51">
        <v>1</v>
      </c>
      <c r="AG38" s="172" t="s">
        <v>137</v>
      </c>
      <c r="AH38" s="49">
        <f t="shared" si="11"/>
        <v>120</v>
      </c>
      <c r="AI38" s="48">
        <f t="shared" si="12"/>
        <v>6</v>
      </c>
      <c r="AJ38" s="47">
        <f t="shared" si="13"/>
        <v>240</v>
      </c>
      <c r="AK38" s="46" t="s">
        <v>857</v>
      </c>
      <c r="AL38" s="45" t="s">
        <v>856</v>
      </c>
      <c r="AM38" s="44">
        <f t="shared" si="27"/>
        <v>211</v>
      </c>
      <c r="AN38" s="43">
        <f t="shared" si="28"/>
        <v>253.2</v>
      </c>
      <c r="AO38" s="42">
        <f t="shared" si="31"/>
        <v>4220</v>
      </c>
      <c r="AP38" s="41">
        <f t="shared" si="29"/>
        <v>5064</v>
      </c>
      <c r="AU38" s="66">
        <v>40</v>
      </c>
      <c r="AV38" s="40">
        <f>VLOOKUP(G38,'Теплоизоляционная продукция'!G:AW,42,0)</f>
        <v>4220</v>
      </c>
    </row>
    <row r="39" spans="1:48">
      <c r="A39" s="73" t="s">
        <v>1522</v>
      </c>
      <c r="B39" s="72" t="s">
        <v>848</v>
      </c>
      <c r="C39" s="185">
        <v>75</v>
      </c>
      <c r="D39" s="74">
        <v>1000</v>
      </c>
      <c r="E39" s="74">
        <v>600</v>
      </c>
      <c r="F39" s="70" t="str">
        <f>D39&amp;"x"&amp;E39&amp;"x"&amp;C39</f>
        <v>1000x600x75</v>
      </c>
      <c r="G39" s="158" t="s">
        <v>1333</v>
      </c>
      <c r="H39" s="68" t="s">
        <v>853</v>
      </c>
      <c r="I39" s="67" t="s">
        <v>1</v>
      </c>
      <c r="J39" s="65" t="s">
        <v>2</v>
      </c>
      <c r="K39" s="64" t="s">
        <v>2</v>
      </c>
      <c r="L39" s="503" t="s">
        <v>205</v>
      </c>
      <c r="M39" s="504" t="s">
        <v>205</v>
      </c>
      <c r="N39" s="62">
        <v>8</v>
      </c>
      <c r="O39" s="55">
        <f>N39*D39*E39/1000000</f>
        <v>4.8</v>
      </c>
      <c r="P39" s="54">
        <f>O39*C39/1000</f>
        <v>0.36</v>
      </c>
      <c r="Q39" s="53">
        <f t="shared" si="4"/>
        <v>14.399999999999999</v>
      </c>
      <c r="R39" s="163"/>
      <c r="S39" s="59"/>
      <c r="T39" s="162"/>
      <c r="U39" s="160"/>
      <c r="V39" s="161"/>
      <c r="W39" s="160"/>
      <c r="X39" s="160"/>
      <c r="Y39" s="159"/>
      <c r="Z39" s="57">
        <v>228</v>
      </c>
      <c r="AA39" s="56" t="s">
        <v>3</v>
      </c>
      <c r="AB39" s="55">
        <f t="shared" ref="AB39:AD40" si="32">IF($AA39="--",$Z39*O39,$AA39*U39)</f>
        <v>1094.3999999999999</v>
      </c>
      <c r="AC39" s="54">
        <f t="shared" si="32"/>
        <v>82.08</v>
      </c>
      <c r="AD39" s="53">
        <f t="shared" si="32"/>
        <v>3283.2</v>
      </c>
      <c r="AE39" s="52" t="s">
        <v>1834</v>
      </c>
      <c r="AF39" s="51">
        <v>1</v>
      </c>
      <c r="AG39" s="50" t="s">
        <v>1</v>
      </c>
      <c r="AH39" s="49">
        <f>IF(AG39="пач.",AF39*O39,AF39*U39)</f>
        <v>4.8</v>
      </c>
      <c r="AI39" s="48">
        <f>IF(AG39="пач.",AF39*P39,AF39*V39)</f>
        <v>0.36</v>
      </c>
      <c r="AJ39" s="47">
        <f>IF(AG39="пач.",AF39*Q39,AF39*W39)</f>
        <v>14.399999999999999</v>
      </c>
      <c r="AK39" s="46" t="s">
        <v>852</v>
      </c>
      <c r="AL39" s="45"/>
      <c r="AM39" s="44">
        <f t="shared" ref="AM39:AM40" si="33">ROUND(AO39*C39/1000,2)</f>
        <v>316.5</v>
      </c>
      <c r="AN39" s="43">
        <f t="shared" ref="AN39:AN40" si="34">ROUND(AM39*1.2,2)</f>
        <v>379.8</v>
      </c>
      <c r="AO39" s="42">
        <f t="shared" ref="AO39:AO40" si="35">ROUND(AV39*(1-$AP$9),2)</f>
        <v>4220</v>
      </c>
      <c r="AP39" s="41">
        <f t="shared" ref="AP39:AP40" si="36">ROUND(AO39*1.2,2)</f>
        <v>5064</v>
      </c>
      <c r="AU39" s="66">
        <v>40</v>
      </c>
      <c r="AV39" s="40">
        <f>VLOOKUP(G39,'Теплоизоляционная продукция'!G:AW,42,0)</f>
        <v>4220</v>
      </c>
    </row>
    <row r="40" spans="1:48">
      <c r="A40" s="73" t="s">
        <v>1522</v>
      </c>
      <c r="B40" s="72" t="s">
        <v>848</v>
      </c>
      <c r="C40" s="74">
        <v>75</v>
      </c>
      <c r="D40" s="74">
        <v>1000</v>
      </c>
      <c r="E40" s="74">
        <v>600</v>
      </c>
      <c r="F40" s="72" t="str">
        <f>D40&amp;"x"&amp;E40&amp;"x"&amp;C40</f>
        <v>1000x600x75</v>
      </c>
      <c r="G40" s="158" t="s">
        <v>1434</v>
      </c>
      <c r="H40" s="68" t="s">
        <v>1704</v>
      </c>
      <c r="I40" s="67" t="s">
        <v>109</v>
      </c>
      <c r="J40" s="65" t="s">
        <v>2</v>
      </c>
      <c r="K40" s="64" t="s">
        <v>2</v>
      </c>
      <c r="L40" s="503" t="s">
        <v>205</v>
      </c>
      <c r="M40" s="504" t="s">
        <v>205</v>
      </c>
      <c r="N40" s="62">
        <v>8</v>
      </c>
      <c r="O40" s="55">
        <f>N40*D40*E40/1000000</f>
        <v>4.8</v>
      </c>
      <c r="P40" s="54">
        <f>O40*C40/1000</f>
        <v>0.36</v>
      </c>
      <c r="Q40" s="53">
        <f t="shared" si="4"/>
        <v>14.399999999999999</v>
      </c>
      <c r="R40" s="57">
        <v>16</v>
      </c>
      <c r="S40" s="59">
        <v>4</v>
      </c>
      <c r="T40" s="174">
        <f>R40*N40</f>
        <v>128</v>
      </c>
      <c r="U40" s="55">
        <f>O40*R40</f>
        <v>76.8</v>
      </c>
      <c r="V40" s="54">
        <f>P40*R40</f>
        <v>5.76</v>
      </c>
      <c r="W40" s="55">
        <f>AU40*V40</f>
        <v>230.39999999999998</v>
      </c>
      <c r="X40" s="55" t="s">
        <v>198</v>
      </c>
      <c r="Y40" s="179">
        <f>R40/S40*N40*C40+140</f>
        <v>2540</v>
      </c>
      <c r="Z40" s="156">
        <f>AA40*R40</f>
        <v>208</v>
      </c>
      <c r="AA40" s="59">
        <v>13</v>
      </c>
      <c r="AB40" s="55">
        <f t="shared" si="32"/>
        <v>998.4</v>
      </c>
      <c r="AC40" s="54">
        <f t="shared" si="32"/>
        <v>74.88</v>
      </c>
      <c r="AD40" s="53">
        <f t="shared" si="32"/>
        <v>2995.2</v>
      </c>
      <c r="AE40" s="52" t="s">
        <v>1834</v>
      </c>
      <c r="AF40" s="51">
        <v>1</v>
      </c>
      <c r="AG40" s="172" t="s">
        <v>137</v>
      </c>
      <c r="AH40" s="49">
        <f>IF(AG40="пач.",AF40*O40,AF40*U40)</f>
        <v>76.8</v>
      </c>
      <c r="AI40" s="48">
        <f>IF(AG40="пач.",AF40*P40,AF40*V40)</f>
        <v>5.76</v>
      </c>
      <c r="AJ40" s="47">
        <f>IF(AG40="пач.",AF40*Q40,AF40*W40)</f>
        <v>230.39999999999998</v>
      </c>
      <c r="AK40" s="46" t="s">
        <v>852</v>
      </c>
      <c r="AL40" s="45" t="s">
        <v>1470</v>
      </c>
      <c r="AM40" s="44">
        <f t="shared" si="33"/>
        <v>316.5</v>
      </c>
      <c r="AN40" s="43">
        <f t="shared" si="34"/>
        <v>379.8</v>
      </c>
      <c r="AO40" s="42">
        <f t="shared" si="35"/>
        <v>4220</v>
      </c>
      <c r="AP40" s="41">
        <f t="shared" si="36"/>
        <v>5064</v>
      </c>
      <c r="AU40" s="66">
        <v>40</v>
      </c>
      <c r="AV40" s="40">
        <f>VLOOKUP(G40,'Теплоизоляционная продукция'!G:AW,42,0)</f>
        <v>4220</v>
      </c>
    </row>
    <row r="41" spans="1:48">
      <c r="A41" s="73" t="s">
        <v>1522</v>
      </c>
      <c r="B41" s="72" t="s">
        <v>848</v>
      </c>
      <c r="C41" s="185">
        <v>100</v>
      </c>
      <c r="D41" s="74">
        <v>1000</v>
      </c>
      <c r="E41" s="74">
        <v>600</v>
      </c>
      <c r="F41" s="70" t="str">
        <f t="shared" si="0"/>
        <v>1000x600x100</v>
      </c>
      <c r="G41" s="158" t="s">
        <v>1329</v>
      </c>
      <c r="H41" s="68" t="s">
        <v>851</v>
      </c>
      <c r="I41" s="67" t="s">
        <v>1</v>
      </c>
      <c r="J41" s="65" t="str">
        <f t="shared" si="30"/>
        <v>A</v>
      </c>
      <c r="K41" s="64" t="str">
        <f t="shared" si="26"/>
        <v>A</v>
      </c>
      <c r="L41" s="64" t="str">
        <f t="shared" si="26"/>
        <v>A</v>
      </c>
      <c r="M41" s="63" t="str">
        <f t="shared" si="26"/>
        <v>A</v>
      </c>
      <c r="N41" s="62">
        <v>5</v>
      </c>
      <c r="O41" s="55">
        <f t="shared" si="2"/>
        <v>3</v>
      </c>
      <c r="P41" s="54">
        <f t="shared" si="3"/>
        <v>0.3</v>
      </c>
      <c r="Q41" s="53">
        <f t="shared" si="4"/>
        <v>12</v>
      </c>
      <c r="R41" s="163"/>
      <c r="S41" s="59"/>
      <c r="T41" s="162"/>
      <c r="U41" s="160"/>
      <c r="V41" s="161"/>
      <c r="W41" s="160"/>
      <c r="X41" s="160"/>
      <c r="Y41" s="159"/>
      <c r="Z41" s="57">
        <v>273</v>
      </c>
      <c r="AA41" s="56" t="s">
        <v>3</v>
      </c>
      <c r="AB41" s="55">
        <f t="shared" si="5"/>
        <v>819</v>
      </c>
      <c r="AC41" s="54">
        <f t="shared" si="5"/>
        <v>81.899999999999991</v>
      </c>
      <c r="AD41" s="53">
        <f t="shared" si="5"/>
        <v>3276</v>
      </c>
      <c r="AE41" s="52" t="s">
        <v>2</v>
      </c>
      <c r="AF41" s="51">
        <v>1</v>
      </c>
      <c r="AG41" s="50" t="s">
        <v>1</v>
      </c>
      <c r="AH41" s="49">
        <f t="shared" si="11"/>
        <v>3</v>
      </c>
      <c r="AI41" s="48">
        <f t="shared" si="12"/>
        <v>0.3</v>
      </c>
      <c r="AJ41" s="47">
        <f t="shared" si="13"/>
        <v>12</v>
      </c>
      <c r="AK41" s="46" t="s">
        <v>850</v>
      </c>
      <c r="AL41" s="45"/>
      <c r="AM41" s="44">
        <f t="shared" si="27"/>
        <v>422</v>
      </c>
      <c r="AN41" s="43">
        <f t="shared" si="28"/>
        <v>506.4</v>
      </c>
      <c r="AO41" s="42">
        <f t="shared" si="31"/>
        <v>4220</v>
      </c>
      <c r="AP41" s="41">
        <f t="shared" si="29"/>
        <v>5064</v>
      </c>
      <c r="AU41" s="66">
        <v>40</v>
      </c>
      <c r="AV41" s="40">
        <f>VLOOKUP(G41,'Теплоизоляционная продукция'!G:AW,42,0)</f>
        <v>4220</v>
      </c>
    </row>
    <row r="42" spans="1:48">
      <c r="A42" s="73" t="s">
        <v>1522</v>
      </c>
      <c r="B42" s="72" t="s">
        <v>848</v>
      </c>
      <c r="C42" s="74">
        <v>100</v>
      </c>
      <c r="D42" s="74">
        <v>1000</v>
      </c>
      <c r="E42" s="74">
        <v>600</v>
      </c>
      <c r="F42" s="72" t="str">
        <f t="shared" si="0"/>
        <v>1000x600x100</v>
      </c>
      <c r="G42" s="158" t="s">
        <v>1330</v>
      </c>
      <c r="H42" s="68" t="s">
        <v>1705</v>
      </c>
      <c r="I42" s="67" t="s">
        <v>109</v>
      </c>
      <c r="J42" s="65" t="str">
        <f t="shared" si="30"/>
        <v>A</v>
      </c>
      <c r="K42" s="64" t="str">
        <f t="shared" si="26"/>
        <v>A</v>
      </c>
      <c r="L42" s="64" t="str">
        <f t="shared" si="26"/>
        <v>A</v>
      </c>
      <c r="M42" s="63" t="str">
        <f t="shared" si="26"/>
        <v>A</v>
      </c>
      <c r="N42" s="62">
        <v>5</v>
      </c>
      <c r="O42" s="55">
        <f t="shared" si="2"/>
        <v>3</v>
      </c>
      <c r="P42" s="54">
        <f t="shared" si="3"/>
        <v>0.3</v>
      </c>
      <c r="Q42" s="53">
        <f t="shared" si="4"/>
        <v>12</v>
      </c>
      <c r="R42" s="57">
        <v>20</v>
      </c>
      <c r="S42" s="59">
        <v>4</v>
      </c>
      <c r="T42" s="174">
        <f>R42*N42</f>
        <v>100</v>
      </c>
      <c r="U42" s="55">
        <f>O42*R42</f>
        <v>60</v>
      </c>
      <c r="V42" s="54">
        <f>P42*R42</f>
        <v>6</v>
      </c>
      <c r="W42" s="55">
        <f>AU42*V42</f>
        <v>240</v>
      </c>
      <c r="X42" s="55" t="s">
        <v>198</v>
      </c>
      <c r="Y42" s="179">
        <f>R42/S42*N42*C42+140</f>
        <v>2640</v>
      </c>
      <c r="Z42" s="156">
        <v>260</v>
      </c>
      <c r="AA42" s="59">
        <v>13</v>
      </c>
      <c r="AB42" s="55">
        <f t="shared" si="5"/>
        <v>780</v>
      </c>
      <c r="AC42" s="54">
        <f t="shared" si="5"/>
        <v>78</v>
      </c>
      <c r="AD42" s="53">
        <f t="shared" si="5"/>
        <v>3120</v>
      </c>
      <c r="AE42" s="52" t="s">
        <v>2</v>
      </c>
      <c r="AF42" s="51">
        <v>1</v>
      </c>
      <c r="AG42" s="172" t="s">
        <v>137</v>
      </c>
      <c r="AH42" s="49">
        <f t="shared" si="11"/>
        <v>60</v>
      </c>
      <c r="AI42" s="48">
        <f t="shared" si="12"/>
        <v>6</v>
      </c>
      <c r="AJ42" s="47">
        <f t="shared" si="13"/>
        <v>240</v>
      </c>
      <c r="AK42" s="46" t="s">
        <v>850</v>
      </c>
      <c r="AL42" s="45" t="s">
        <v>849</v>
      </c>
      <c r="AM42" s="44">
        <f t="shared" si="27"/>
        <v>422</v>
      </c>
      <c r="AN42" s="43">
        <f t="shared" si="28"/>
        <v>506.4</v>
      </c>
      <c r="AO42" s="42">
        <f t="shared" si="31"/>
        <v>4220</v>
      </c>
      <c r="AP42" s="41">
        <f t="shared" si="29"/>
        <v>5064</v>
      </c>
      <c r="AU42" s="66">
        <v>40</v>
      </c>
      <c r="AV42" s="40">
        <f>VLOOKUP(G42,'Теплоизоляционная продукция'!G:AW,42,0)</f>
        <v>4220</v>
      </c>
    </row>
    <row r="43" spans="1:48">
      <c r="A43" s="73" t="s">
        <v>1522</v>
      </c>
      <c r="B43" s="70" t="s">
        <v>842</v>
      </c>
      <c r="C43" s="185">
        <v>27</v>
      </c>
      <c r="D43" s="71">
        <v>1000</v>
      </c>
      <c r="E43" s="71">
        <v>600</v>
      </c>
      <c r="F43" s="70" t="str">
        <f t="shared" si="0"/>
        <v>1000x600x27</v>
      </c>
      <c r="G43" s="158" t="s">
        <v>845</v>
      </c>
      <c r="H43" s="68" t="s">
        <v>844</v>
      </c>
      <c r="I43" s="67" t="s">
        <v>1</v>
      </c>
      <c r="J43" s="65" t="s">
        <v>2</v>
      </c>
      <c r="K43" s="503" t="s">
        <v>205</v>
      </c>
      <c r="L43" s="64" t="s">
        <v>2</v>
      </c>
      <c r="M43" s="63" t="s">
        <v>2</v>
      </c>
      <c r="N43" s="62">
        <v>12</v>
      </c>
      <c r="O43" s="55">
        <f t="shared" si="2"/>
        <v>7.2</v>
      </c>
      <c r="P43" s="54">
        <f t="shared" si="3"/>
        <v>0.19440000000000002</v>
      </c>
      <c r="Q43" s="53">
        <f t="shared" si="4"/>
        <v>11.664000000000001</v>
      </c>
      <c r="R43" s="163"/>
      <c r="S43" s="59"/>
      <c r="T43" s="162"/>
      <c r="U43" s="160"/>
      <c r="V43" s="161"/>
      <c r="W43" s="160"/>
      <c r="X43" s="160"/>
      <c r="Y43" s="159"/>
      <c r="Z43" s="57">
        <v>416</v>
      </c>
      <c r="AA43" s="56" t="s">
        <v>3</v>
      </c>
      <c r="AB43" s="55">
        <f t="shared" si="5"/>
        <v>2995.2000000000003</v>
      </c>
      <c r="AC43" s="54">
        <f t="shared" si="5"/>
        <v>80.870400000000004</v>
      </c>
      <c r="AD43" s="53">
        <f t="shared" si="5"/>
        <v>4852.2240000000002</v>
      </c>
      <c r="AE43" s="52" t="s">
        <v>1834</v>
      </c>
      <c r="AF43" s="51">
        <v>1</v>
      </c>
      <c r="AG43" s="50" t="s">
        <v>1</v>
      </c>
      <c r="AH43" s="49">
        <f t="shared" si="11"/>
        <v>7.2</v>
      </c>
      <c r="AI43" s="48">
        <f t="shared" si="12"/>
        <v>0.19440000000000002</v>
      </c>
      <c r="AJ43" s="47">
        <f t="shared" si="13"/>
        <v>11.664000000000001</v>
      </c>
      <c r="AK43" s="46" t="s">
        <v>841</v>
      </c>
      <c r="AL43" s="45"/>
      <c r="AM43" s="44">
        <f t="shared" si="27"/>
        <v>148.5</v>
      </c>
      <c r="AN43" s="43">
        <f t="shared" si="28"/>
        <v>178.2</v>
      </c>
      <c r="AO43" s="42">
        <f t="shared" ref="AO43:AO52" si="37">ROUND(AV43*(1-$AP$12),2)</f>
        <v>5500</v>
      </c>
      <c r="AP43" s="41">
        <f t="shared" si="29"/>
        <v>6600</v>
      </c>
      <c r="AU43" s="66">
        <v>60</v>
      </c>
      <c r="AV43" s="40">
        <f>VLOOKUP(G43,'Теплоизоляционная продукция'!G:AW,42,0)</f>
        <v>5500</v>
      </c>
    </row>
    <row r="44" spans="1:48">
      <c r="A44" s="73" t="s">
        <v>1522</v>
      </c>
      <c r="B44" s="72" t="s">
        <v>842</v>
      </c>
      <c r="C44" s="183">
        <v>27</v>
      </c>
      <c r="D44" s="74">
        <v>1000</v>
      </c>
      <c r="E44" s="74">
        <v>600</v>
      </c>
      <c r="F44" s="72" t="str">
        <f t="shared" si="0"/>
        <v>1000x600x27</v>
      </c>
      <c r="G44" s="158" t="s">
        <v>843</v>
      </c>
      <c r="H44" s="68" t="s">
        <v>1706</v>
      </c>
      <c r="I44" s="67" t="s">
        <v>109</v>
      </c>
      <c r="J44" s="65" t="str">
        <f t="shared" si="30"/>
        <v>A</v>
      </c>
      <c r="K44" s="64" t="str">
        <f t="shared" si="26"/>
        <v>A</v>
      </c>
      <c r="L44" s="64" t="str">
        <f t="shared" si="26"/>
        <v>A</v>
      </c>
      <c r="M44" s="63" t="str">
        <f t="shared" si="26"/>
        <v>A</v>
      </c>
      <c r="N44" s="62">
        <v>12</v>
      </c>
      <c r="O44" s="55">
        <f t="shared" si="2"/>
        <v>7.2</v>
      </c>
      <c r="P44" s="54">
        <f t="shared" si="3"/>
        <v>0.19440000000000002</v>
      </c>
      <c r="Q44" s="53">
        <f t="shared" si="4"/>
        <v>11.664000000000001</v>
      </c>
      <c r="R44" s="57">
        <v>14</v>
      </c>
      <c r="S44" s="59">
        <v>2</v>
      </c>
      <c r="T44" s="174">
        <f>R44*N44</f>
        <v>168</v>
      </c>
      <c r="U44" s="55">
        <f>O44*R44</f>
        <v>100.8</v>
      </c>
      <c r="V44" s="54">
        <f>P44*R44</f>
        <v>2.7216000000000005</v>
      </c>
      <c r="W44" s="55">
        <f>AU44*V44</f>
        <v>163.29600000000002</v>
      </c>
      <c r="X44" s="55" t="s">
        <v>381</v>
      </c>
      <c r="Y44" s="173">
        <f>R44/S44*N44*C44+140</f>
        <v>2408</v>
      </c>
      <c r="Z44" s="156">
        <v>364</v>
      </c>
      <c r="AA44" s="59">
        <v>26</v>
      </c>
      <c r="AB44" s="55">
        <f t="shared" si="5"/>
        <v>2620.7999999999997</v>
      </c>
      <c r="AC44" s="54">
        <f t="shared" si="5"/>
        <v>70.761600000000016</v>
      </c>
      <c r="AD44" s="53">
        <f t="shared" si="5"/>
        <v>4245.6960000000008</v>
      </c>
      <c r="AE44" s="52" t="s">
        <v>2</v>
      </c>
      <c r="AF44" s="51">
        <v>1</v>
      </c>
      <c r="AG44" s="172" t="s">
        <v>137</v>
      </c>
      <c r="AH44" s="49">
        <f t="shared" si="11"/>
        <v>100.8</v>
      </c>
      <c r="AI44" s="48">
        <f t="shared" si="12"/>
        <v>2.7216000000000005</v>
      </c>
      <c r="AJ44" s="47">
        <f t="shared" si="13"/>
        <v>163.29600000000002</v>
      </c>
      <c r="AK44" s="46" t="s">
        <v>841</v>
      </c>
      <c r="AL44" s="45" t="s">
        <v>840</v>
      </c>
      <c r="AM44" s="44">
        <f t="shared" si="27"/>
        <v>148.5</v>
      </c>
      <c r="AN44" s="43">
        <f t="shared" si="28"/>
        <v>178.2</v>
      </c>
      <c r="AO44" s="42">
        <f t="shared" si="37"/>
        <v>5500</v>
      </c>
      <c r="AP44" s="41">
        <f t="shared" si="29"/>
        <v>6600</v>
      </c>
      <c r="AU44" s="66">
        <v>60</v>
      </c>
      <c r="AV44" s="40">
        <f>VLOOKUP(G44,'Теплоизоляционная продукция'!G:AW,42,0)</f>
        <v>5500</v>
      </c>
    </row>
    <row r="45" spans="1:48">
      <c r="A45" s="73" t="s">
        <v>1522</v>
      </c>
      <c r="B45" s="70" t="s">
        <v>833</v>
      </c>
      <c r="C45" s="185">
        <v>50</v>
      </c>
      <c r="D45" s="71">
        <v>1000</v>
      </c>
      <c r="E45" s="71">
        <v>600</v>
      </c>
      <c r="F45" s="70" t="str">
        <f t="shared" ref="F45:F46" si="38">D45&amp;"x"&amp;E45&amp;"x"&amp;C45</f>
        <v>1000x600x50</v>
      </c>
      <c r="G45" s="158" t="s">
        <v>839</v>
      </c>
      <c r="H45" s="68" t="s">
        <v>838</v>
      </c>
      <c r="I45" s="67" t="s">
        <v>1</v>
      </c>
      <c r="J45" s="65" t="s">
        <v>2</v>
      </c>
      <c r="K45" s="64" t="s">
        <v>2</v>
      </c>
      <c r="L45" s="64" t="s">
        <v>2</v>
      </c>
      <c r="M45" s="504" t="s">
        <v>205</v>
      </c>
      <c r="N45" s="62">
        <v>8</v>
      </c>
      <c r="O45" s="55">
        <f t="shared" ref="O45:O46" si="39">N45*D45*E45/1000000</f>
        <v>4.8</v>
      </c>
      <c r="P45" s="54">
        <f t="shared" ref="P45:P46" si="40">O45*C45/1000</f>
        <v>0.24</v>
      </c>
      <c r="Q45" s="53">
        <f t="shared" si="4"/>
        <v>14.399999999999999</v>
      </c>
      <c r="R45" s="163"/>
      <c r="S45" s="59"/>
      <c r="T45" s="162"/>
      <c r="U45" s="160"/>
      <c r="V45" s="161"/>
      <c r="W45" s="160"/>
      <c r="X45" s="160"/>
      <c r="Y45" s="159"/>
      <c r="Z45" s="57">
        <v>338</v>
      </c>
      <c r="AA45" s="56" t="s">
        <v>3</v>
      </c>
      <c r="AB45" s="55">
        <f t="shared" ref="AB45:AB46" si="41">IF($AA45="--",$Z45*O45,$AA45*U45)</f>
        <v>1622.3999999999999</v>
      </c>
      <c r="AC45" s="54">
        <f t="shared" ref="AC45:AC46" si="42">IF($AA45="--",$Z45*P45,$AA45*V45)</f>
        <v>81.11999999999999</v>
      </c>
      <c r="AD45" s="53">
        <f t="shared" ref="AD45:AD46" si="43">IF($AA45="--",$Z45*Q45,$AA45*W45)</f>
        <v>4867.2</v>
      </c>
      <c r="AE45" s="52" t="s">
        <v>1834</v>
      </c>
      <c r="AF45" s="51">
        <v>1</v>
      </c>
      <c r="AG45" s="50" t="s">
        <v>1</v>
      </c>
      <c r="AH45" s="49">
        <f t="shared" ref="AH45:AH46" si="44">IF(AG45="пач.",AF45*O45,AF45*U45)</f>
        <v>4.8</v>
      </c>
      <c r="AI45" s="48">
        <f t="shared" ref="AI45:AI46" si="45">IF(AG45="пач.",AF45*P45,AF45*V45)</f>
        <v>0.24</v>
      </c>
      <c r="AJ45" s="47">
        <f t="shared" ref="AJ45:AJ46" si="46">IF(AG45="пач.",AF45*Q45,AF45*W45)</f>
        <v>14.399999999999999</v>
      </c>
      <c r="AK45" s="46" t="s">
        <v>837</v>
      </c>
      <c r="AL45" s="45"/>
      <c r="AM45" s="44">
        <f t="shared" ref="AM45:AM46" si="47">ROUND(AO45*C45/1000,2)</f>
        <v>255</v>
      </c>
      <c r="AN45" s="43">
        <f t="shared" ref="AN45:AN46" si="48">ROUND(AM45*1.2,2)</f>
        <v>306</v>
      </c>
      <c r="AO45" s="42">
        <f t="shared" ref="AO45:AO46" si="49">ROUND(AV45*(1-$AP$12),2)</f>
        <v>5100</v>
      </c>
      <c r="AP45" s="41">
        <f t="shared" ref="AP45:AP46" si="50">ROUND(AO45*1.2,2)</f>
        <v>6120</v>
      </c>
      <c r="AU45" s="66">
        <v>60</v>
      </c>
      <c r="AV45" s="40">
        <f>VLOOKUP(G45,'Теплоизоляционная продукция'!G:AW,42,0)</f>
        <v>5100</v>
      </c>
    </row>
    <row r="46" spans="1:48">
      <c r="A46" s="73" t="s">
        <v>1522</v>
      </c>
      <c r="B46" s="72" t="s">
        <v>833</v>
      </c>
      <c r="C46" s="183">
        <v>50</v>
      </c>
      <c r="D46" s="74">
        <v>1000</v>
      </c>
      <c r="E46" s="74">
        <v>600</v>
      </c>
      <c r="F46" s="72" t="str">
        <f t="shared" si="38"/>
        <v>1000x600x50</v>
      </c>
      <c r="G46" s="158" t="s">
        <v>1562</v>
      </c>
      <c r="H46" s="68" t="s">
        <v>1561</v>
      </c>
      <c r="I46" s="67" t="s">
        <v>109</v>
      </c>
      <c r="J46" s="65" t="s">
        <v>2</v>
      </c>
      <c r="K46" s="64" t="s">
        <v>2</v>
      </c>
      <c r="L46" s="503" t="s">
        <v>205</v>
      </c>
      <c r="M46" s="504" t="s">
        <v>205</v>
      </c>
      <c r="N46" s="62">
        <v>8</v>
      </c>
      <c r="O46" s="55">
        <f t="shared" si="39"/>
        <v>4.8</v>
      </c>
      <c r="P46" s="54">
        <f t="shared" si="40"/>
        <v>0.24</v>
      </c>
      <c r="Q46" s="53">
        <f t="shared" si="4"/>
        <v>14.399999999999999</v>
      </c>
      <c r="R46" s="57">
        <v>24</v>
      </c>
      <c r="S46" s="59">
        <v>4</v>
      </c>
      <c r="T46" s="174">
        <f>R46*N46</f>
        <v>192</v>
      </c>
      <c r="U46" s="55">
        <f>O46*R46</f>
        <v>115.19999999999999</v>
      </c>
      <c r="V46" s="54">
        <f>P46*R46</f>
        <v>5.76</v>
      </c>
      <c r="W46" s="55">
        <f>AU46*V46</f>
        <v>345.59999999999997</v>
      </c>
      <c r="X46" s="55" t="s">
        <v>198</v>
      </c>
      <c r="Y46" s="173">
        <f>R46/S46*N46*C46+140</f>
        <v>2540</v>
      </c>
      <c r="Z46" s="156">
        <v>364</v>
      </c>
      <c r="AA46" s="59">
        <v>13</v>
      </c>
      <c r="AB46" s="55">
        <f t="shared" si="41"/>
        <v>1497.6</v>
      </c>
      <c r="AC46" s="54">
        <f t="shared" si="42"/>
        <v>74.88</v>
      </c>
      <c r="AD46" s="53">
        <f t="shared" si="43"/>
        <v>4492.7999999999993</v>
      </c>
      <c r="AE46" s="52" t="s">
        <v>1834</v>
      </c>
      <c r="AF46" s="51">
        <v>1</v>
      </c>
      <c r="AG46" s="172" t="s">
        <v>137</v>
      </c>
      <c r="AH46" s="49">
        <f t="shared" si="44"/>
        <v>115.19999999999999</v>
      </c>
      <c r="AI46" s="48">
        <f t="shared" si="45"/>
        <v>5.76</v>
      </c>
      <c r="AJ46" s="47">
        <f t="shared" si="46"/>
        <v>345.59999999999997</v>
      </c>
      <c r="AK46" s="46" t="s">
        <v>837</v>
      </c>
      <c r="AL46" s="45" t="s">
        <v>1746</v>
      </c>
      <c r="AM46" s="44">
        <f t="shared" si="47"/>
        <v>255</v>
      </c>
      <c r="AN46" s="43">
        <f t="shared" si="48"/>
        <v>306</v>
      </c>
      <c r="AO46" s="42">
        <f t="shared" si="49"/>
        <v>5100</v>
      </c>
      <c r="AP46" s="41">
        <f t="shared" si="50"/>
        <v>6120</v>
      </c>
      <c r="AU46" s="66">
        <v>60</v>
      </c>
      <c r="AV46" s="40">
        <f>VLOOKUP(G46,'Теплоизоляционная продукция'!G:AW,42,0)</f>
        <v>5100</v>
      </c>
    </row>
    <row r="47" spans="1:48">
      <c r="A47" s="73" t="s">
        <v>1522</v>
      </c>
      <c r="B47" s="70" t="s">
        <v>808</v>
      </c>
      <c r="C47" s="185">
        <v>25</v>
      </c>
      <c r="D47" s="71">
        <v>1000</v>
      </c>
      <c r="E47" s="71">
        <v>600</v>
      </c>
      <c r="F47" s="70" t="str">
        <f t="shared" si="0"/>
        <v>1000x600x25</v>
      </c>
      <c r="G47" s="158" t="s">
        <v>1325</v>
      </c>
      <c r="H47" s="68" t="s">
        <v>1707</v>
      </c>
      <c r="I47" s="67" t="s">
        <v>1</v>
      </c>
      <c r="J47" s="65" t="str">
        <f t="shared" si="30"/>
        <v>A</v>
      </c>
      <c r="K47" s="64" t="str">
        <f t="shared" si="26"/>
        <v>A</v>
      </c>
      <c r="L47" s="64"/>
      <c r="M47" s="63" t="str">
        <f t="shared" ref="M47:M52" si="51">$AE47</f>
        <v>A</v>
      </c>
      <c r="N47" s="62">
        <v>8</v>
      </c>
      <c r="O47" s="55">
        <f t="shared" si="2"/>
        <v>4.8</v>
      </c>
      <c r="P47" s="54">
        <f t="shared" si="3"/>
        <v>0.12</v>
      </c>
      <c r="Q47" s="53">
        <f t="shared" si="4"/>
        <v>13.799999999999999</v>
      </c>
      <c r="R47" s="163"/>
      <c r="S47" s="59"/>
      <c r="T47" s="162"/>
      <c r="U47" s="160"/>
      <c r="V47" s="161"/>
      <c r="W47" s="160"/>
      <c r="X47" s="160"/>
      <c r="Y47" s="159"/>
      <c r="Z47" s="57">
        <v>676</v>
      </c>
      <c r="AA47" s="56" t="s">
        <v>3</v>
      </c>
      <c r="AB47" s="55">
        <f t="shared" si="5"/>
        <v>3244.7999999999997</v>
      </c>
      <c r="AC47" s="54">
        <f t="shared" si="5"/>
        <v>81.11999999999999</v>
      </c>
      <c r="AD47" s="53">
        <f t="shared" si="5"/>
        <v>9328.7999999999993</v>
      </c>
      <c r="AE47" s="52" t="s">
        <v>2</v>
      </c>
      <c r="AF47" s="51">
        <v>1</v>
      </c>
      <c r="AG47" s="50" t="s">
        <v>1</v>
      </c>
      <c r="AH47" s="49">
        <f t="shared" si="11"/>
        <v>4.8</v>
      </c>
      <c r="AI47" s="48">
        <f t="shared" si="12"/>
        <v>0.12</v>
      </c>
      <c r="AJ47" s="47">
        <f t="shared" si="13"/>
        <v>13.799999999999999</v>
      </c>
      <c r="AK47" s="46" t="s">
        <v>824</v>
      </c>
      <c r="AL47" s="45"/>
      <c r="AM47" s="44">
        <f t="shared" si="27"/>
        <v>220</v>
      </c>
      <c r="AN47" s="43">
        <f t="shared" si="28"/>
        <v>264</v>
      </c>
      <c r="AO47" s="42">
        <f t="shared" si="37"/>
        <v>8800</v>
      </c>
      <c r="AP47" s="41">
        <f t="shared" si="29"/>
        <v>10560</v>
      </c>
      <c r="AU47" s="66">
        <v>115</v>
      </c>
      <c r="AV47" s="40">
        <f>VLOOKUP(G47,'Теплоизоляционная продукция'!G:AW,42,0)</f>
        <v>8800</v>
      </c>
    </row>
    <row r="48" spans="1:48" ht="15.75" thickBot="1">
      <c r="A48" s="319" t="s">
        <v>1522</v>
      </c>
      <c r="B48" s="320" t="s">
        <v>808</v>
      </c>
      <c r="C48" s="320">
        <v>25</v>
      </c>
      <c r="D48" s="321">
        <v>1000</v>
      </c>
      <c r="E48" s="321">
        <v>600</v>
      </c>
      <c r="F48" s="320" t="str">
        <f t="shared" ref="F48" si="52">D48&amp;"x"&amp;E48&amp;"x"&amp;C48</f>
        <v>1000x600x25</v>
      </c>
      <c r="G48" s="369" t="s">
        <v>1326</v>
      </c>
      <c r="H48" s="322" t="s">
        <v>1708</v>
      </c>
      <c r="I48" s="323" t="s">
        <v>109</v>
      </c>
      <c r="J48" s="235" t="str">
        <f t="shared" si="30"/>
        <v>A</v>
      </c>
      <c r="K48" s="236" t="str">
        <f t="shared" si="26"/>
        <v>A</v>
      </c>
      <c r="L48" s="236"/>
      <c r="M48" s="237" t="str">
        <f t="shared" si="51"/>
        <v>A</v>
      </c>
      <c r="N48" s="238">
        <v>8</v>
      </c>
      <c r="O48" s="239">
        <f t="shared" ref="O48" si="53">N48*D48*E48/1000000</f>
        <v>4.8</v>
      </c>
      <c r="P48" s="324">
        <f t="shared" ref="P48" si="54">O48*C48/1000</f>
        <v>0.12</v>
      </c>
      <c r="Q48" s="240">
        <f t="shared" si="4"/>
        <v>13.799999999999999</v>
      </c>
      <c r="R48" s="325">
        <v>24</v>
      </c>
      <c r="S48" s="326">
        <v>2</v>
      </c>
      <c r="T48" s="327">
        <f>R48*N48</f>
        <v>192</v>
      </c>
      <c r="U48" s="239">
        <f>O48*R48</f>
        <v>115.19999999999999</v>
      </c>
      <c r="V48" s="324">
        <f>P48*R48</f>
        <v>2.88</v>
      </c>
      <c r="W48" s="239">
        <f>AU48*V48</f>
        <v>331.2</v>
      </c>
      <c r="X48" s="239" t="s">
        <v>381</v>
      </c>
      <c r="Y48" s="328">
        <f>R48/S48*N48*C48+140</f>
        <v>2540</v>
      </c>
      <c r="Z48" s="329">
        <v>624</v>
      </c>
      <c r="AA48" s="326">
        <v>26</v>
      </c>
      <c r="AB48" s="239">
        <f t="shared" ref="AB48:AD48" si="55">IF($AA48="--",$Z48*O48,$AA48*U48)</f>
        <v>2995.2</v>
      </c>
      <c r="AC48" s="324">
        <f t="shared" si="55"/>
        <v>74.88</v>
      </c>
      <c r="AD48" s="240">
        <f t="shared" si="55"/>
        <v>8611.1999999999989</v>
      </c>
      <c r="AE48" s="330" t="s">
        <v>2</v>
      </c>
      <c r="AF48" s="331">
        <v>1</v>
      </c>
      <c r="AG48" s="332" t="s">
        <v>137</v>
      </c>
      <c r="AH48" s="333">
        <f t="shared" si="11"/>
        <v>115.19999999999999</v>
      </c>
      <c r="AI48" s="334">
        <f t="shared" si="12"/>
        <v>2.88</v>
      </c>
      <c r="AJ48" s="335">
        <f t="shared" si="13"/>
        <v>331.2</v>
      </c>
      <c r="AK48" s="336" t="s">
        <v>824</v>
      </c>
      <c r="AL48" s="337" t="s">
        <v>823</v>
      </c>
      <c r="AM48" s="338">
        <f t="shared" si="27"/>
        <v>220</v>
      </c>
      <c r="AN48" s="339">
        <f t="shared" si="28"/>
        <v>264</v>
      </c>
      <c r="AO48" s="340">
        <f t="shared" si="37"/>
        <v>8800</v>
      </c>
      <c r="AP48" s="341">
        <f t="shared" si="29"/>
        <v>10560</v>
      </c>
      <c r="AU48" s="32">
        <v>115</v>
      </c>
      <c r="AV48" s="8">
        <f>VLOOKUP(G48,'Теплоизоляционная продукция'!G:AW,42,0)</f>
        <v>8800</v>
      </c>
    </row>
    <row r="49" spans="1:48">
      <c r="A49" s="107" t="s">
        <v>1523</v>
      </c>
      <c r="B49" s="105" t="s">
        <v>383</v>
      </c>
      <c r="C49" s="105">
        <v>50</v>
      </c>
      <c r="D49" s="106">
        <v>1000</v>
      </c>
      <c r="E49" s="106">
        <v>600</v>
      </c>
      <c r="F49" s="105" t="str">
        <f t="shared" ref="F49:F52" si="56">D49&amp;"x"&amp;E49&amp;"x"&amp;C49</f>
        <v>1000x600x50</v>
      </c>
      <c r="G49" s="170" t="s">
        <v>1576</v>
      </c>
      <c r="H49" s="103" t="s">
        <v>1709</v>
      </c>
      <c r="I49" s="102" t="s">
        <v>1</v>
      </c>
      <c r="J49" s="100" t="str">
        <f t="shared" si="30"/>
        <v>A</v>
      </c>
      <c r="K49" s="99" t="str">
        <f t="shared" si="26"/>
        <v>A</v>
      </c>
      <c r="L49" s="99" t="str">
        <f t="shared" si="26"/>
        <v>A</v>
      </c>
      <c r="M49" s="98" t="str">
        <f t="shared" si="51"/>
        <v>A</v>
      </c>
      <c r="N49" s="97">
        <v>4</v>
      </c>
      <c r="O49" s="90">
        <f t="shared" ref="O49:O52" si="57">N49*D49*E49/1000000</f>
        <v>2.4</v>
      </c>
      <c r="P49" s="89">
        <f t="shared" ref="P49:P52" si="58">O49*C49/1000</f>
        <v>0.12</v>
      </c>
      <c r="Q49" s="88">
        <f t="shared" si="4"/>
        <v>13.2</v>
      </c>
      <c r="R49" s="169"/>
      <c r="S49" s="94"/>
      <c r="T49" s="168"/>
      <c r="U49" s="166"/>
      <c r="V49" s="167"/>
      <c r="W49" s="166"/>
      <c r="X49" s="166"/>
      <c r="Y49" s="165"/>
      <c r="Z49" s="92">
        <v>676</v>
      </c>
      <c r="AA49" s="91" t="s">
        <v>3</v>
      </c>
      <c r="AB49" s="90">
        <f t="shared" ref="AB49:AD52" si="59">IF($AA49="--",$Z49*O49,$AA49*U49)</f>
        <v>1622.3999999999999</v>
      </c>
      <c r="AC49" s="89">
        <f t="shared" si="59"/>
        <v>81.11999999999999</v>
      </c>
      <c r="AD49" s="88">
        <f t="shared" si="59"/>
        <v>8923.1999999999989</v>
      </c>
      <c r="AE49" s="87" t="s">
        <v>2</v>
      </c>
      <c r="AF49" s="86">
        <v>1</v>
      </c>
      <c r="AG49" s="85" t="s">
        <v>1</v>
      </c>
      <c r="AH49" s="84">
        <f t="shared" si="11"/>
        <v>2.4</v>
      </c>
      <c r="AI49" s="83">
        <f t="shared" si="12"/>
        <v>0.12</v>
      </c>
      <c r="AJ49" s="82">
        <f t="shared" si="13"/>
        <v>13.2</v>
      </c>
      <c r="AK49" s="81" t="s">
        <v>386</v>
      </c>
      <c r="AL49" s="80"/>
      <c r="AM49" s="79">
        <f t="shared" si="27"/>
        <v>425</v>
      </c>
      <c r="AN49" s="78">
        <f t="shared" si="28"/>
        <v>510</v>
      </c>
      <c r="AO49" s="77">
        <f t="shared" si="37"/>
        <v>8500</v>
      </c>
      <c r="AP49" s="76">
        <f t="shared" si="29"/>
        <v>10200</v>
      </c>
      <c r="AU49" s="101">
        <v>110</v>
      </c>
      <c r="AV49" s="75">
        <f>VLOOKUP(G49,'Теплоизоляционная продукция'!G:AW,42,0)</f>
        <v>8500</v>
      </c>
    </row>
    <row r="50" spans="1:48">
      <c r="A50" s="73" t="s">
        <v>1523</v>
      </c>
      <c r="B50" s="72" t="s">
        <v>383</v>
      </c>
      <c r="C50" s="72">
        <v>50</v>
      </c>
      <c r="D50" s="74">
        <v>1000</v>
      </c>
      <c r="E50" s="74">
        <v>600</v>
      </c>
      <c r="F50" s="72" t="str">
        <f t="shared" si="56"/>
        <v>1000x600x50</v>
      </c>
      <c r="G50" s="158" t="s">
        <v>1577</v>
      </c>
      <c r="H50" s="68" t="s">
        <v>1710</v>
      </c>
      <c r="I50" s="67" t="s">
        <v>109</v>
      </c>
      <c r="J50" s="65" t="str">
        <f t="shared" si="30"/>
        <v>A</v>
      </c>
      <c r="K50" s="64" t="str">
        <f t="shared" si="26"/>
        <v>A</v>
      </c>
      <c r="L50" s="64" t="str">
        <f t="shared" si="26"/>
        <v>A</v>
      </c>
      <c r="M50" s="63" t="str">
        <f t="shared" si="51"/>
        <v>A</v>
      </c>
      <c r="N50" s="62">
        <v>4</v>
      </c>
      <c r="O50" s="55">
        <f t="shared" si="57"/>
        <v>2.4</v>
      </c>
      <c r="P50" s="54">
        <f t="shared" si="58"/>
        <v>0.12</v>
      </c>
      <c r="Q50" s="53">
        <f t="shared" si="4"/>
        <v>13.2</v>
      </c>
      <c r="R50" s="175">
        <v>24</v>
      </c>
      <c r="S50" s="59">
        <v>2</v>
      </c>
      <c r="T50" s="174">
        <f>R50*N50</f>
        <v>96</v>
      </c>
      <c r="U50" s="55">
        <f>O50*R50</f>
        <v>57.599999999999994</v>
      </c>
      <c r="V50" s="54">
        <f>P50*R50</f>
        <v>2.88</v>
      </c>
      <c r="W50" s="55">
        <f>AU50*V50</f>
        <v>316.8</v>
      </c>
      <c r="X50" s="55" t="s">
        <v>381</v>
      </c>
      <c r="Y50" s="173">
        <f>R50/S50*N50*C50+140</f>
        <v>2540</v>
      </c>
      <c r="Z50" s="156">
        <v>624</v>
      </c>
      <c r="AA50" s="59">
        <v>26</v>
      </c>
      <c r="AB50" s="55">
        <f t="shared" si="59"/>
        <v>1497.6</v>
      </c>
      <c r="AC50" s="54">
        <f t="shared" si="59"/>
        <v>74.88</v>
      </c>
      <c r="AD50" s="53">
        <f t="shared" si="59"/>
        <v>8236.8000000000011</v>
      </c>
      <c r="AE50" s="52" t="s">
        <v>2</v>
      </c>
      <c r="AF50" s="51">
        <v>1</v>
      </c>
      <c r="AG50" s="172" t="s">
        <v>137</v>
      </c>
      <c r="AH50" s="49">
        <f t="shared" si="11"/>
        <v>57.599999999999994</v>
      </c>
      <c r="AI50" s="48">
        <f t="shared" si="12"/>
        <v>2.88</v>
      </c>
      <c r="AJ50" s="47">
        <f t="shared" si="13"/>
        <v>316.8</v>
      </c>
      <c r="AK50" s="46" t="s">
        <v>386</v>
      </c>
      <c r="AL50" s="45" t="s">
        <v>385</v>
      </c>
      <c r="AM50" s="44">
        <f t="shared" si="27"/>
        <v>425</v>
      </c>
      <c r="AN50" s="43">
        <f t="shared" si="28"/>
        <v>510</v>
      </c>
      <c r="AO50" s="42">
        <f t="shared" si="37"/>
        <v>8500</v>
      </c>
      <c r="AP50" s="41">
        <f t="shared" si="29"/>
        <v>10200</v>
      </c>
      <c r="AU50" s="66">
        <v>110</v>
      </c>
      <c r="AV50" s="40">
        <f>VLOOKUP(G50,'Теплоизоляционная продукция'!G:AW,42,0)</f>
        <v>8500</v>
      </c>
    </row>
    <row r="51" spans="1:48">
      <c r="A51" s="73" t="s">
        <v>1523</v>
      </c>
      <c r="B51" s="72" t="s">
        <v>383</v>
      </c>
      <c r="C51" s="185">
        <v>100</v>
      </c>
      <c r="D51" s="74">
        <v>1000</v>
      </c>
      <c r="E51" s="74">
        <v>600</v>
      </c>
      <c r="F51" s="70" t="str">
        <f t="shared" si="56"/>
        <v>1000x600x100</v>
      </c>
      <c r="G51" s="158" t="s">
        <v>1578</v>
      </c>
      <c r="H51" s="68" t="s">
        <v>384</v>
      </c>
      <c r="I51" s="67" t="s">
        <v>1</v>
      </c>
      <c r="J51" s="65" t="str">
        <f t="shared" si="30"/>
        <v>A</v>
      </c>
      <c r="K51" s="64" t="str">
        <f t="shared" si="30"/>
        <v>A</v>
      </c>
      <c r="L51" s="64" t="str">
        <f t="shared" si="30"/>
        <v>A</v>
      </c>
      <c r="M51" s="63" t="str">
        <f t="shared" si="51"/>
        <v>A</v>
      </c>
      <c r="N51" s="62">
        <v>2</v>
      </c>
      <c r="O51" s="55">
        <f t="shared" si="57"/>
        <v>1.2</v>
      </c>
      <c r="P51" s="54">
        <f t="shared" si="58"/>
        <v>0.12</v>
      </c>
      <c r="Q51" s="53">
        <f t="shared" si="4"/>
        <v>11.4</v>
      </c>
      <c r="R51" s="163"/>
      <c r="S51" s="59"/>
      <c r="T51" s="162"/>
      <c r="U51" s="160"/>
      <c r="V51" s="161"/>
      <c r="W51" s="160"/>
      <c r="X51" s="160"/>
      <c r="Y51" s="159"/>
      <c r="Z51" s="57">
        <v>676</v>
      </c>
      <c r="AA51" s="56" t="s">
        <v>3</v>
      </c>
      <c r="AB51" s="55">
        <f t="shared" si="59"/>
        <v>811.19999999999993</v>
      </c>
      <c r="AC51" s="54">
        <f t="shared" si="59"/>
        <v>81.11999999999999</v>
      </c>
      <c r="AD51" s="53">
        <f t="shared" si="59"/>
        <v>7706.4000000000005</v>
      </c>
      <c r="AE51" s="52" t="s">
        <v>2</v>
      </c>
      <c r="AF51" s="51">
        <v>1</v>
      </c>
      <c r="AG51" s="50" t="s">
        <v>1</v>
      </c>
      <c r="AH51" s="49">
        <f t="shared" si="11"/>
        <v>1.2</v>
      </c>
      <c r="AI51" s="48">
        <f t="shared" si="12"/>
        <v>0.12</v>
      </c>
      <c r="AJ51" s="47">
        <f t="shared" si="13"/>
        <v>11.4</v>
      </c>
      <c r="AK51" s="46" t="s">
        <v>380</v>
      </c>
      <c r="AL51" s="45"/>
      <c r="AM51" s="44">
        <f t="shared" si="27"/>
        <v>850</v>
      </c>
      <c r="AN51" s="43">
        <f t="shared" si="28"/>
        <v>1020</v>
      </c>
      <c r="AO51" s="42">
        <f t="shared" si="37"/>
        <v>8500</v>
      </c>
      <c r="AP51" s="41">
        <f t="shared" si="29"/>
        <v>10200</v>
      </c>
      <c r="AU51" s="66">
        <v>95</v>
      </c>
      <c r="AV51" s="40">
        <f>VLOOKUP(G51,'Теплоизоляционная продукция'!G:AW,42,0)</f>
        <v>8500</v>
      </c>
    </row>
    <row r="52" spans="1:48" ht="15.75" thickBot="1">
      <c r="A52" s="39" t="s">
        <v>1523</v>
      </c>
      <c r="B52" s="38" t="s">
        <v>383</v>
      </c>
      <c r="C52" s="38">
        <v>100</v>
      </c>
      <c r="D52" s="36">
        <v>1000</v>
      </c>
      <c r="E52" s="36">
        <v>600</v>
      </c>
      <c r="F52" s="38" t="str">
        <f t="shared" si="56"/>
        <v>1000x600x100</v>
      </c>
      <c r="G52" s="154" t="s">
        <v>1579</v>
      </c>
      <c r="H52" s="34" t="s">
        <v>1711</v>
      </c>
      <c r="I52" s="33" t="s">
        <v>109</v>
      </c>
      <c r="J52" s="31" t="str">
        <f t="shared" si="30"/>
        <v>A</v>
      </c>
      <c r="K52" s="30" t="str">
        <f t="shared" si="30"/>
        <v>A</v>
      </c>
      <c r="L52" s="30" t="str">
        <f t="shared" si="30"/>
        <v>A</v>
      </c>
      <c r="M52" s="29" t="str">
        <f t="shared" si="51"/>
        <v>A</v>
      </c>
      <c r="N52" s="28">
        <v>2</v>
      </c>
      <c r="O52" s="23">
        <f t="shared" si="57"/>
        <v>1.2</v>
      </c>
      <c r="P52" s="22">
        <f t="shared" si="58"/>
        <v>0.12</v>
      </c>
      <c r="Q52" s="21">
        <f t="shared" si="4"/>
        <v>11.4</v>
      </c>
      <c r="R52" s="208">
        <v>24</v>
      </c>
      <c r="S52" s="27">
        <v>2</v>
      </c>
      <c r="T52" s="181">
        <f>R52*N52</f>
        <v>48</v>
      </c>
      <c r="U52" s="23">
        <f>O52*R52</f>
        <v>28.799999999999997</v>
      </c>
      <c r="V52" s="22">
        <f>P52*R52</f>
        <v>2.88</v>
      </c>
      <c r="W52" s="23">
        <f>AU52*V52</f>
        <v>273.59999999999997</v>
      </c>
      <c r="X52" s="23" t="s">
        <v>381</v>
      </c>
      <c r="Y52" s="207">
        <f>R52/S52*N52*C52+140</f>
        <v>2540</v>
      </c>
      <c r="Z52" s="180">
        <v>624</v>
      </c>
      <c r="AA52" s="27">
        <v>26</v>
      </c>
      <c r="AB52" s="23">
        <f t="shared" si="59"/>
        <v>748.8</v>
      </c>
      <c r="AC52" s="22">
        <f t="shared" si="59"/>
        <v>74.88</v>
      </c>
      <c r="AD52" s="21">
        <f t="shared" si="59"/>
        <v>7113.5999999999995</v>
      </c>
      <c r="AE52" s="20" t="s">
        <v>2</v>
      </c>
      <c r="AF52" s="19">
        <v>1</v>
      </c>
      <c r="AG52" s="171" t="s">
        <v>137</v>
      </c>
      <c r="AH52" s="17">
        <f t="shared" si="11"/>
        <v>28.799999999999997</v>
      </c>
      <c r="AI52" s="16">
        <f t="shared" si="12"/>
        <v>2.88</v>
      </c>
      <c r="AJ52" s="15">
        <f t="shared" si="13"/>
        <v>273.59999999999997</v>
      </c>
      <c r="AK52" s="14" t="s">
        <v>380</v>
      </c>
      <c r="AL52" s="13" t="s">
        <v>379</v>
      </c>
      <c r="AM52" s="12">
        <f t="shared" si="27"/>
        <v>850</v>
      </c>
      <c r="AN52" s="11">
        <f t="shared" si="28"/>
        <v>1020</v>
      </c>
      <c r="AO52" s="10">
        <f t="shared" si="37"/>
        <v>8500</v>
      </c>
      <c r="AP52" s="9">
        <f t="shared" si="29"/>
        <v>10200</v>
      </c>
      <c r="AU52" s="32">
        <v>95</v>
      </c>
      <c r="AV52" s="8">
        <f>VLOOKUP(G52,'Теплоизоляционная продукция'!G:AW,42,0)</f>
        <v>8500</v>
      </c>
    </row>
    <row r="53" spans="1:48">
      <c r="A53" s="145"/>
      <c r="B53" s="145"/>
      <c r="C53" s="145"/>
      <c r="D53" s="145"/>
      <c r="E53" s="145"/>
      <c r="F53" s="145"/>
      <c r="G53" s="145"/>
      <c r="H53" s="145"/>
      <c r="I53" s="147"/>
      <c r="J53" s="145"/>
      <c r="K53" s="145"/>
      <c r="L53" s="145"/>
      <c r="M53" s="145"/>
      <c r="N53" s="145"/>
      <c r="O53" s="141"/>
      <c r="P53" s="144"/>
      <c r="Q53" s="141"/>
      <c r="R53" s="146"/>
      <c r="S53" s="146"/>
      <c r="T53" s="146"/>
      <c r="U53" s="141"/>
      <c r="V53" s="144"/>
      <c r="W53" s="141"/>
      <c r="X53" s="141"/>
      <c r="Y53" s="143"/>
      <c r="Z53" s="146"/>
      <c r="AA53" s="146"/>
      <c r="AB53" s="141"/>
      <c r="AC53" s="144"/>
      <c r="AD53" s="141"/>
      <c r="AE53" s="145"/>
      <c r="AF53" s="143"/>
      <c r="AG53" s="143"/>
      <c r="AH53" s="143"/>
      <c r="AI53" s="144"/>
      <c r="AJ53" s="143"/>
      <c r="AK53" s="142"/>
      <c r="AL53" s="142"/>
      <c r="AM53" s="141"/>
      <c r="AN53" s="141"/>
      <c r="AO53" s="141"/>
      <c r="AP53" s="141"/>
      <c r="AU53" s="145"/>
      <c r="AV53" s="141"/>
    </row>
    <row r="54" spans="1:48">
      <c r="A54"/>
      <c r="B54" s="145"/>
      <c r="C54" s="145"/>
      <c r="D54" s="145"/>
      <c r="E54" s="145"/>
      <c r="F54" s="145"/>
      <c r="G54" s="145"/>
      <c r="H54" s="145"/>
      <c r="I54" s="147"/>
      <c r="J54" s="145"/>
      <c r="K54" s="145"/>
      <c r="L54" s="145"/>
      <c r="M54" s="145"/>
      <c r="N54" s="145"/>
      <c r="O54" s="141"/>
      <c r="P54" s="144"/>
      <c r="Q54" s="141"/>
      <c r="R54" s="146"/>
      <c r="S54" s="146"/>
      <c r="T54" s="146"/>
      <c r="U54" s="141"/>
      <c r="V54" s="144"/>
      <c r="W54" s="141"/>
      <c r="X54" s="141"/>
      <c r="Y54" s="143"/>
      <c r="Z54" s="146"/>
      <c r="AA54" s="146"/>
      <c r="AB54" s="141"/>
      <c r="AC54" s="144"/>
      <c r="AD54" s="141"/>
      <c r="AE54" s="145"/>
      <c r="AF54" s="143"/>
      <c r="AG54" s="143"/>
      <c r="AH54" s="143"/>
      <c r="AI54" s="144"/>
      <c r="AJ54" s="143"/>
      <c r="AK54" s="142"/>
      <c r="AL54" s="142"/>
      <c r="AM54" s="141"/>
      <c r="AN54" s="141"/>
      <c r="AO54" s="141"/>
      <c r="AP54" s="141"/>
      <c r="AU54" s="145"/>
      <c r="AV54" s="141"/>
    </row>
    <row r="55" spans="1:48">
      <c r="A55" s="145"/>
      <c r="B55" s="145"/>
      <c r="C55" s="145"/>
      <c r="D55" s="145"/>
      <c r="E55" s="145"/>
      <c r="F55" s="145"/>
      <c r="G55" s="145"/>
      <c r="H55" s="145"/>
      <c r="I55" s="147"/>
      <c r="J55" s="145"/>
      <c r="K55" s="145"/>
      <c r="L55" s="145"/>
      <c r="M55" s="145"/>
      <c r="N55" s="145"/>
      <c r="O55" s="141"/>
      <c r="P55" s="144"/>
      <c r="Q55" s="141"/>
      <c r="R55" s="146"/>
      <c r="S55" s="146"/>
      <c r="T55" s="146"/>
      <c r="U55" s="141"/>
      <c r="V55" s="144"/>
      <c r="W55" s="141"/>
      <c r="X55" s="141"/>
      <c r="Y55" s="143"/>
      <c r="Z55" s="146"/>
      <c r="AA55" s="146"/>
      <c r="AB55" s="141"/>
      <c r="AC55" s="144"/>
      <c r="AD55" s="141"/>
      <c r="AE55" s="145"/>
      <c r="AF55" s="143"/>
      <c r="AG55" s="143"/>
      <c r="AH55" s="143"/>
      <c r="AI55" s="144"/>
      <c r="AJ55" s="143"/>
      <c r="AK55" s="142"/>
      <c r="AL55" s="142"/>
      <c r="AM55" s="141"/>
      <c r="AN55" s="141"/>
      <c r="AO55" s="141"/>
      <c r="AP55" s="141"/>
      <c r="AU55" s="145"/>
      <c r="AV55" s="141"/>
    </row>
    <row r="56" spans="1:48">
      <c r="A56" s="145"/>
      <c r="B56" s="145"/>
      <c r="C56" s="145"/>
      <c r="D56" s="145"/>
      <c r="E56" s="145"/>
      <c r="F56" s="145"/>
      <c r="G56" s="145"/>
      <c r="H56" s="145"/>
      <c r="I56" s="147"/>
      <c r="J56" s="145"/>
      <c r="K56" s="145"/>
      <c r="L56" s="145"/>
      <c r="M56" s="145"/>
      <c r="N56" s="145"/>
      <c r="O56" s="141"/>
      <c r="P56" s="144"/>
      <c r="Q56" s="141"/>
      <c r="R56" s="146"/>
      <c r="S56" s="146"/>
      <c r="T56" s="146"/>
      <c r="U56" s="141"/>
      <c r="V56" s="144"/>
      <c r="W56" s="141"/>
      <c r="X56" s="141"/>
      <c r="Y56" s="143"/>
      <c r="Z56" s="146"/>
      <c r="AA56" s="146"/>
      <c r="AB56" s="141"/>
      <c r="AC56" s="144"/>
      <c r="AD56" s="141"/>
      <c r="AE56" s="145"/>
      <c r="AF56" s="143"/>
      <c r="AG56" s="143"/>
      <c r="AH56" s="143"/>
      <c r="AI56" s="144"/>
      <c r="AJ56" s="143"/>
      <c r="AK56" s="142"/>
      <c r="AL56" s="142"/>
      <c r="AM56" s="141"/>
      <c r="AN56" s="141"/>
      <c r="AO56" s="141"/>
      <c r="AP56" s="141"/>
      <c r="AU56" s="145"/>
      <c r="AV56" s="141"/>
    </row>
    <row r="57" spans="1:48">
      <c r="A57" s="145"/>
      <c r="B57" s="145"/>
      <c r="C57" s="145"/>
      <c r="D57" s="145"/>
      <c r="E57" s="145"/>
      <c r="F57" s="145"/>
      <c r="G57" s="145"/>
      <c r="H57" s="145"/>
      <c r="I57" s="147"/>
      <c r="J57" s="145"/>
      <c r="K57" s="145"/>
      <c r="L57" s="145"/>
      <c r="M57" s="145"/>
      <c r="N57" s="145"/>
      <c r="O57" s="141"/>
      <c r="P57" s="144"/>
      <c r="Q57" s="141"/>
      <c r="R57" s="146"/>
      <c r="S57" s="146"/>
      <c r="T57" s="146"/>
      <c r="U57" s="141"/>
      <c r="V57" s="144"/>
      <c r="W57" s="141"/>
      <c r="X57" s="141"/>
      <c r="Y57" s="143"/>
      <c r="Z57" s="146"/>
      <c r="AA57" s="146"/>
      <c r="AB57" s="141"/>
      <c r="AC57" s="144"/>
      <c r="AD57" s="141"/>
      <c r="AE57" s="145"/>
      <c r="AF57" s="143"/>
      <c r="AG57" s="143"/>
      <c r="AH57" s="143"/>
      <c r="AI57" s="144"/>
      <c r="AJ57" s="143"/>
      <c r="AK57" s="142"/>
      <c r="AL57" s="142"/>
      <c r="AM57" s="141"/>
      <c r="AN57" s="141"/>
      <c r="AO57" s="141"/>
      <c r="AP57" s="141"/>
      <c r="AU57" s="145"/>
      <c r="AV57" s="141"/>
    </row>
    <row r="58" spans="1:48">
      <c r="A58" s="145"/>
      <c r="B58" s="145"/>
      <c r="C58" s="145"/>
      <c r="D58" s="145"/>
      <c r="E58" s="145"/>
      <c r="F58" s="145"/>
      <c r="G58" s="145"/>
      <c r="H58" s="145"/>
      <c r="I58" s="147"/>
      <c r="J58" s="145"/>
      <c r="K58" s="145"/>
      <c r="L58" s="145"/>
      <c r="M58" s="145"/>
      <c r="N58" s="145"/>
      <c r="O58" s="141"/>
      <c r="P58" s="144"/>
      <c r="Q58" s="141"/>
      <c r="R58" s="146"/>
      <c r="S58" s="146"/>
      <c r="T58" s="146"/>
      <c r="U58" s="141"/>
      <c r="V58" s="144"/>
      <c r="W58" s="141"/>
      <c r="X58" s="141"/>
      <c r="Y58" s="143"/>
      <c r="Z58" s="146"/>
      <c r="AA58" s="146"/>
      <c r="AB58" s="141"/>
      <c r="AC58" s="144"/>
      <c r="AD58" s="141"/>
      <c r="AE58" s="145"/>
      <c r="AF58" s="143"/>
      <c r="AG58" s="143"/>
      <c r="AH58" s="143"/>
      <c r="AI58" s="144"/>
      <c r="AJ58" s="143"/>
      <c r="AK58" s="142"/>
      <c r="AL58" s="142"/>
      <c r="AM58" s="141"/>
      <c r="AN58" s="141"/>
      <c r="AO58" s="141"/>
      <c r="AP58" s="141"/>
      <c r="AU58" s="145"/>
      <c r="AV58" s="141"/>
    </row>
    <row r="59" spans="1:48">
      <c r="A59" s="145"/>
      <c r="B59" s="145"/>
      <c r="C59" s="145"/>
      <c r="D59" s="145"/>
      <c r="E59" s="145"/>
      <c r="F59" s="145"/>
      <c r="G59" s="145"/>
      <c r="H59" s="145"/>
      <c r="I59" s="147"/>
      <c r="J59" s="145"/>
      <c r="K59" s="145"/>
      <c r="L59" s="145"/>
      <c r="M59" s="145"/>
      <c r="N59" s="145"/>
      <c r="O59" s="141"/>
      <c r="P59" s="144"/>
      <c r="Q59" s="141"/>
      <c r="R59" s="146"/>
      <c r="S59" s="146"/>
      <c r="T59" s="146"/>
      <c r="U59" s="141"/>
      <c r="V59" s="144"/>
      <c r="W59" s="141"/>
      <c r="X59" s="141"/>
      <c r="Y59" s="143"/>
      <c r="Z59" s="146"/>
      <c r="AA59" s="146"/>
      <c r="AB59" s="141"/>
      <c r="AC59" s="144"/>
      <c r="AD59" s="141"/>
      <c r="AE59" s="145"/>
      <c r="AF59" s="143"/>
      <c r="AG59" s="143"/>
      <c r="AH59" s="143"/>
      <c r="AI59" s="144"/>
      <c r="AJ59" s="143"/>
      <c r="AK59" s="142"/>
      <c r="AL59" s="142"/>
      <c r="AM59" s="141"/>
      <c r="AN59" s="141"/>
      <c r="AO59" s="141"/>
      <c r="AP59" s="141"/>
      <c r="AU59" s="145"/>
      <c r="AV59" s="141"/>
    </row>
    <row r="60" spans="1:48">
      <c r="A60" s="145"/>
      <c r="B60" s="145"/>
      <c r="C60" s="145"/>
      <c r="D60" s="145"/>
      <c r="E60" s="145"/>
      <c r="F60" s="145"/>
      <c r="G60" s="145"/>
      <c r="H60" s="145"/>
      <c r="I60" s="147"/>
      <c r="J60" s="145"/>
      <c r="K60" s="145"/>
      <c r="L60" s="145"/>
      <c r="M60" s="145"/>
      <c r="N60" s="145"/>
      <c r="O60" s="141"/>
      <c r="P60" s="144"/>
      <c r="Q60" s="141"/>
      <c r="R60" s="146"/>
      <c r="S60" s="146"/>
      <c r="T60" s="146"/>
      <c r="U60" s="141"/>
      <c r="V60" s="144"/>
      <c r="W60" s="141"/>
      <c r="X60" s="141"/>
      <c r="Y60" s="143"/>
      <c r="Z60" s="146"/>
      <c r="AA60" s="146"/>
      <c r="AB60" s="141"/>
      <c r="AC60" s="144"/>
      <c r="AD60" s="141"/>
      <c r="AE60" s="145"/>
      <c r="AF60" s="143"/>
      <c r="AG60" s="143"/>
      <c r="AH60" s="143"/>
      <c r="AI60" s="144"/>
      <c r="AJ60" s="143"/>
      <c r="AK60" s="142"/>
      <c r="AL60" s="142"/>
      <c r="AM60" s="141"/>
      <c r="AN60" s="141"/>
      <c r="AO60" s="141"/>
      <c r="AP60" s="141"/>
      <c r="AU60" s="145"/>
      <c r="AV60" s="141"/>
    </row>
    <row r="61" spans="1:48">
      <c r="A61" s="145"/>
      <c r="B61" s="145"/>
      <c r="C61" s="145"/>
      <c r="D61" s="145"/>
      <c r="E61" s="145"/>
      <c r="F61" s="145"/>
      <c r="G61" s="145"/>
      <c r="H61" s="145"/>
      <c r="I61" s="147"/>
      <c r="J61" s="145"/>
      <c r="K61" s="145"/>
      <c r="L61" s="145"/>
      <c r="M61" s="145"/>
      <c r="N61" s="145"/>
      <c r="O61" s="141"/>
      <c r="P61" s="144"/>
      <c r="Q61" s="141"/>
      <c r="R61" s="146"/>
      <c r="S61" s="146"/>
      <c r="T61" s="146"/>
      <c r="U61" s="141"/>
      <c r="V61" s="144"/>
      <c r="W61" s="141"/>
      <c r="X61" s="141"/>
      <c r="Y61" s="143"/>
      <c r="Z61" s="146"/>
      <c r="AA61" s="146"/>
      <c r="AB61" s="141"/>
      <c r="AC61" s="144"/>
      <c r="AD61" s="141"/>
      <c r="AE61" s="145"/>
      <c r="AF61" s="143"/>
      <c r="AG61" s="143"/>
      <c r="AH61" s="143"/>
      <c r="AI61" s="144"/>
      <c r="AJ61" s="143"/>
      <c r="AK61" s="142"/>
      <c r="AL61" s="142"/>
      <c r="AM61" s="141"/>
      <c r="AN61" s="141"/>
      <c r="AO61" s="141"/>
      <c r="AP61" s="141"/>
      <c r="AU61" s="145"/>
      <c r="AV61" s="141"/>
    </row>
    <row r="62" spans="1:48">
      <c r="A62" s="145"/>
      <c r="B62" s="145"/>
      <c r="C62" s="145"/>
      <c r="D62" s="145"/>
      <c r="E62" s="145"/>
      <c r="F62" s="145"/>
      <c r="G62" s="145"/>
      <c r="H62" s="145"/>
      <c r="I62" s="147"/>
      <c r="J62" s="145"/>
      <c r="K62" s="145"/>
      <c r="L62" s="145"/>
      <c r="M62" s="145"/>
      <c r="N62" s="145"/>
      <c r="O62" s="141"/>
      <c r="P62" s="144"/>
      <c r="Q62" s="141"/>
      <c r="R62" s="146"/>
      <c r="S62" s="146"/>
      <c r="T62" s="146"/>
      <c r="U62" s="141"/>
      <c r="V62" s="144"/>
      <c r="W62" s="141"/>
      <c r="X62" s="141"/>
      <c r="Y62" s="143"/>
      <c r="Z62" s="146"/>
      <c r="AA62" s="146"/>
      <c r="AB62" s="141"/>
      <c r="AC62" s="144"/>
      <c r="AD62" s="141"/>
      <c r="AE62" s="145"/>
      <c r="AF62" s="143"/>
      <c r="AG62" s="143"/>
      <c r="AH62" s="143"/>
      <c r="AI62" s="144"/>
      <c r="AJ62" s="143"/>
      <c r="AK62" s="142"/>
      <c r="AL62" s="142"/>
      <c r="AM62" s="141"/>
      <c r="AN62" s="141"/>
      <c r="AO62" s="141"/>
      <c r="AP62" s="141"/>
      <c r="AU62" s="145"/>
      <c r="AV62" s="141"/>
    </row>
    <row r="63" spans="1:48">
      <c r="A63" s="145"/>
      <c r="B63" s="145"/>
      <c r="C63" s="145"/>
      <c r="D63" s="145"/>
      <c r="E63" s="145"/>
      <c r="F63" s="145"/>
      <c r="G63" s="145"/>
      <c r="H63" s="145"/>
      <c r="I63" s="147"/>
      <c r="J63" s="145"/>
      <c r="K63" s="145"/>
      <c r="L63" s="145"/>
      <c r="M63" s="145"/>
      <c r="N63" s="145"/>
      <c r="O63" s="141"/>
      <c r="P63" s="144"/>
      <c r="Q63" s="141"/>
      <c r="R63" s="146"/>
      <c r="S63" s="146"/>
      <c r="T63" s="146"/>
      <c r="U63" s="141"/>
      <c r="V63" s="144"/>
      <c r="W63" s="141"/>
      <c r="X63" s="141"/>
      <c r="Y63" s="143"/>
      <c r="Z63" s="146"/>
      <c r="AA63" s="146"/>
      <c r="AB63" s="141"/>
      <c r="AC63" s="144"/>
      <c r="AD63" s="141"/>
      <c r="AE63" s="145"/>
      <c r="AF63" s="143"/>
      <c r="AG63" s="143"/>
      <c r="AH63" s="143"/>
      <c r="AI63" s="144"/>
      <c r="AJ63" s="143"/>
      <c r="AK63" s="142"/>
      <c r="AL63" s="142"/>
      <c r="AM63" s="141"/>
      <c r="AN63" s="141"/>
      <c r="AO63" s="141"/>
      <c r="AP63" s="141"/>
      <c r="AU63" s="145"/>
      <c r="AV63" s="141"/>
    </row>
    <row r="64" spans="1:48">
      <c r="A64" s="145"/>
      <c r="B64" s="145"/>
      <c r="C64" s="145"/>
      <c r="D64" s="145"/>
      <c r="E64" s="145"/>
      <c r="F64" s="145"/>
      <c r="G64" s="145"/>
      <c r="H64" s="145"/>
      <c r="I64" s="147"/>
      <c r="J64" s="145"/>
      <c r="K64" s="145"/>
      <c r="L64" s="145"/>
      <c r="M64" s="145"/>
      <c r="N64" s="145"/>
      <c r="O64" s="141"/>
      <c r="P64" s="144"/>
      <c r="Q64" s="141"/>
      <c r="R64" s="146"/>
      <c r="S64" s="146"/>
      <c r="T64" s="146"/>
      <c r="U64" s="141"/>
      <c r="V64" s="144"/>
      <c r="W64" s="141"/>
      <c r="X64" s="141"/>
      <c r="Y64" s="143"/>
      <c r="Z64" s="146"/>
      <c r="AA64" s="146"/>
      <c r="AB64" s="141"/>
      <c r="AC64" s="144"/>
      <c r="AD64" s="141"/>
      <c r="AE64" s="145"/>
      <c r="AF64" s="143"/>
      <c r="AG64" s="143"/>
      <c r="AH64" s="143"/>
      <c r="AI64" s="144"/>
      <c r="AJ64" s="143"/>
      <c r="AK64" s="142"/>
      <c r="AL64" s="142"/>
      <c r="AM64" s="141"/>
      <c r="AN64" s="141"/>
      <c r="AO64" s="141"/>
      <c r="AP64" s="141"/>
      <c r="AU64" s="145"/>
      <c r="AV64" s="141"/>
    </row>
    <row r="65" spans="1:48">
      <c r="A65" s="145"/>
      <c r="B65" s="145"/>
      <c r="C65" s="145"/>
      <c r="D65" s="145"/>
      <c r="E65" s="145"/>
      <c r="F65" s="145"/>
      <c r="G65" s="145"/>
      <c r="H65" s="145"/>
      <c r="I65" s="147"/>
      <c r="J65" s="145"/>
      <c r="K65" s="145"/>
      <c r="L65" s="145"/>
      <c r="M65" s="145"/>
      <c r="N65" s="145"/>
      <c r="O65" s="141"/>
      <c r="P65" s="144"/>
      <c r="Q65" s="141"/>
      <c r="R65" s="146"/>
      <c r="S65" s="146"/>
      <c r="T65" s="146"/>
      <c r="U65" s="141"/>
      <c r="V65" s="144"/>
      <c r="W65" s="141"/>
      <c r="X65" s="141"/>
      <c r="Y65" s="143"/>
      <c r="Z65" s="146"/>
      <c r="AA65" s="146"/>
      <c r="AB65" s="141"/>
      <c r="AC65" s="144"/>
      <c r="AD65" s="141"/>
      <c r="AE65" s="145"/>
      <c r="AF65" s="143"/>
      <c r="AG65" s="143"/>
      <c r="AH65" s="143"/>
      <c r="AI65" s="144"/>
      <c r="AJ65" s="143"/>
      <c r="AK65" s="142"/>
      <c r="AL65" s="142"/>
      <c r="AM65" s="141"/>
      <c r="AN65" s="141"/>
      <c r="AO65" s="141"/>
      <c r="AP65" s="141"/>
      <c r="AU65" s="145"/>
      <c r="AV65" s="141"/>
    </row>
    <row r="66" spans="1:48">
      <c r="A66" s="145"/>
      <c r="B66" s="145"/>
      <c r="C66" s="145"/>
      <c r="D66" s="145"/>
      <c r="E66" s="145"/>
      <c r="F66" s="145"/>
      <c r="G66" s="145"/>
      <c r="H66" s="145"/>
      <c r="I66" s="147"/>
      <c r="J66" s="145"/>
      <c r="K66" s="145"/>
      <c r="L66" s="145"/>
      <c r="M66" s="145"/>
      <c r="N66" s="145"/>
      <c r="O66" s="141"/>
      <c r="P66" s="144"/>
      <c r="Q66" s="141"/>
      <c r="R66" s="146"/>
      <c r="S66" s="146"/>
      <c r="T66" s="146"/>
      <c r="U66" s="141"/>
      <c r="V66" s="144"/>
      <c r="W66" s="141"/>
      <c r="X66" s="141"/>
      <c r="Y66" s="143"/>
      <c r="Z66" s="146"/>
      <c r="AA66" s="146"/>
      <c r="AB66" s="141"/>
      <c r="AC66" s="144"/>
      <c r="AD66" s="141"/>
      <c r="AE66" s="145"/>
      <c r="AF66" s="143"/>
      <c r="AG66" s="143"/>
      <c r="AH66" s="143"/>
      <c r="AI66" s="144"/>
      <c r="AJ66" s="143"/>
      <c r="AK66" s="142"/>
      <c r="AL66" s="142"/>
      <c r="AM66" s="141"/>
      <c r="AN66" s="141"/>
      <c r="AO66" s="141"/>
      <c r="AP66" s="141"/>
      <c r="AU66" s="145"/>
      <c r="AV66" s="141"/>
    </row>
    <row r="67" spans="1:48">
      <c r="A67" s="145"/>
      <c r="B67" s="145"/>
      <c r="C67" s="145"/>
      <c r="D67" s="145"/>
      <c r="E67" s="145"/>
      <c r="F67" s="145"/>
      <c r="G67" s="145"/>
      <c r="H67" s="145"/>
      <c r="I67" s="147"/>
      <c r="J67" s="145"/>
      <c r="K67" s="145"/>
      <c r="L67" s="145"/>
      <c r="M67" s="145"/>
      <c r="N67" s="145"/>
      <c r="O67" s="141"/>
      <c r="P67" s="144"/>
      <c r="Q67" s="141"/>
      <c r="R67" s="146"/>
      <c r="S67" s="146"/>
      <c r="T67" s="146"/>
      <c r="U67" s="141"/>
      <c r="V67" s="144"/>
      <c r="W67" s="141"/>
      <c r="X67" s="141"/>
      <c r="Y67" s="143"/>
      <c r="Z67" s="146"/>
      <c r="AA67" s="146"/>
      <c r="AB67" s="141"/>
      <c r="AC67" s="144"/>
      <c r="AD67" s="141"/>
      <c r="AE67" s="145"/>
      <c r="AF67" s="143"/>
      <c r="AG67" s="143"/>
      <c r="AH67" s="143"/>
      <c r="AI67" s="144"/>
      <c r="AJ67" s="143"/>
      <c r="AK67" s="142"/>
      <c r="AL67" s="142"/>
      <c r="AM67" s="141"/>
      <c r="AN67" s="141"/>
      <c r="AO67" s="141"/>
      <c r="AP67" s="141"/>
      <c r="AU67" s="145"/>
      <c r="AV67" s="141"/>
    </row>
    <row r="68" spans="1:48">
      <c r="A68" s="145"/>
      <c r="B68" s="145"/>
      <c r="C68" s="145"/>
      <c r="D68" s="145"/>
      <c r="E68" s="145"/>
      <c r="F68" s="145"/>
      <c r="G68" s="145"/>
      <c r="H68" s="145"/>
      <c r="I68" s="147"/>
      <c r="J68" s="145"/>
      <c r="K68" s="145"/>
      <c r="L68" s="145"/>
      <c r="M68" s="145"/>
      <c r="N68" s="145"/>
      <c r="O68" s="141"/>
      <c r="P68" s="144"/>
      <c r="Q68" s="141"/>
      <c r="R68" s="146"/>
      <c r="S68" s="146"/>
      <c r="T68" s="146"/>
      <c r="U68" s="141"/>
      <c r="V68" s="144"/>
      <c r="W68" s="141"/>
      <c r="X68" s="141"/>
      <c r="Y68" s="143"/>
      <c r="Z68" s="146"/>
      <c r="AA68" s="146"/>
      <c r="AB68" s="141"/>
      <c r="AC68" s="144"/>
      <c r="AD68" s="141"/>
      <c r="AE68" s="145"/>
      <c r="AF68" s="143"/>
      <c r="AG68" s="143"/>
      <c r="AH68" s="143"/>
      <c r="AI68" s="144"/>
      <c r="AJ68" s="143"/>
      <c r="AK68" s="142"/>
      <c r="AL68" s="142"/>
      <c r="AM68" s="141"/>
      <c r="AN68" s="141"/>
      <c r="AO68" s="141"/>
      <c r="AP68" s="141"/>
      <c r="AU68" s="145"/>
      <c r="AV68" s="141"/>
    </row>
    <row r="69" spans="1:48">
      <c r="A69" s="145"/>
      <c r="B69" s="145"/>
      <c r="C69" s="145"/>
      <c r="D69" s="145"/>
      <c r="E69" s="145"/>
      <c r="F69" s="145"/>
      <c r="G69" s="145"/>
      <c r="H69" s="145"/>
      <c r="I69" s="147"/>
      <c r="J69" s="145"/>
      <c r="K69" s="145"/>
      <c r="L69" s="145"/>
      <c r="M69" s="145"/>
      <c r="N69" s="145"/>
      <c r="O69" s="141"/>
      <c r="P69" s="144"/>
      <c r="Q69" s="141"/>
      <c r="R69" s="146"/>
      <c r="S69" s="146"/>
      <c r="T69" s="146"/>
      <c r="U69" s="141"/>
      <c r="V69" s="144"/>
      <c r="W69" s="141"/>
      <c r="X69" s="141"/>
      <c r="Y69" s="143"/>
      <c r="Z69" s="146"/>
      <c r="AA69" s="146"/>
      <c r="AB69" s="141"/>
      <c r="AC69" s="144"/>
      <c r="AD69" s="141"/>
      <c r="AE69" s="145"/>
      <c r="AF69" s="143"/>
      <c r="AG69" s="143"/>
      <c r="AH69" s="143"/>
      <c r="AI69" s="144"/>
      <c r="AJ69" s="143"/>
      <c r="AK69" s="142"/>
      <c r="AL69" s="142"/>
      <c r="AM69" s="141"/>
      <c r="AN69" s="141"/>
      <c r="AO69" s="141"/>
      <c r="AP69" s="141"/>
      <c r="AU69" s="145"/>
      <c r="AV69" s="141"/>
    </row>
    <row r="70" spans="1:48" ht="15.75" thickBot="1">
      <c r="A70" s="145"/>
      <c r="B70" s="145"/>
      <c r="C70" s="145"/>
      <c r="D70" s="145"/>
      <c r="E70" s="145"/>
      <c r="F70" s="145"/>
      <c r="G70" s="145"/>
      <c r="H70" s="145"/>
      <c r="I70" s="147"/>
      <c r="J70" s="145"/>
      <c r="K70" s="145"/>
      <c r="L70" s="145"/>
      <c r="M70" s="145"/>
      <c r="N70" s="145"/>
      <c r="O70" s="141"/>
      <c r="P70" s="144"/>
      <c r="Q70" s="141"/>
      <c r="R70" s="146"/>
      <c r="S70" s="146"/>
      <c r="T70" s="146"/>
      <c r="U70" s="141"/>
      <c r="V70" s="144"/>
      <c r="W70" s="141"/>
      <c r="X70" s="141"/>
      <c r="Y70" s="143"/>
      <c r="Z70" s="146"/>
      <c r="AA70" s="146"/>
      <c r="AB70" s="141"/>
      <c r="AC70" s="144"/>
      <c r="AD70" s="141"/>
      <c r="AE70" s="145"/>
      <c r="AF70" s="143"/>
      <c r="AG70" s="143"/>
      <c r="AH70" s="143"/>
      <c r="AI70" s="144"/>
      <c r="AJ70" s="143"/>
      <c r="AK70" s="142"/>
      <c r="AL70" s="142"/>
      <c r="AM70" s="141"/>
      <c r="AN70" s="141"/>
      <c r="AO70" s="141"/>
      <c r="AP70" s="141"/>
      <c r="AU70" s="145"/>
      <c r="AV70" s="141"/>
    </row>
    <row r="71" spans="1:48" s="108" customFormat="1" ht="15.75" thickBot="1">
      <c r="A71" s="138"/>
      <c r="B71" s="138"/>
      <c r="C71" s="138"/>
      <c r="D71" s="138"/>
      <c r="E71" s="138"/>
      <c r="F71" s="138"/>
      <c r="G71" s="138"/>
      <c r="H71" s="138"/>
      <c r="I71" s="140"/>
      <c r="J71" s="514" t="s">
        <v>133</v>
      </c>
      <c r="K71" s="515"/>
      <c r="L71" s="515"/>
      <c r="M71" s="516"/>
      <c r="N71" s="517" t="s">
        <v>1233</v>
      </c>
      <c r="O71" s="518"/>
      <c r="P71" s="518"/>
      <c r="Q71" s="519"/>
      <c r="R71" s="520" t="s">
        <v>131</v>
      </c>
      <c r="S71" s="521"/>
      <c r="T71" s="521"/>
      <c r="U71" s="521"/>
      <c r="V71" s="521"/>
      <c r="W71" s="521"/>
      <c r="X71" s="521"/>
      <c r="Y71" s="522"/>
      <c r="Z71" s="523" t="s">
        <v>130</v>
      </c>
      <c r="AA71" s="524"/>
      <c r="AB71" s="524"/>
      <c r="AC71" s="524"/>
      <c r="AD71" s="525"/>
      <c r="AE71" s="526" t="s">
        <v>129</v>
      </c>
      <c r="AF71" s="527"/>
      <c r="AG71" s="527"/>
      <c r="AH71" s="527"/>
      <c r="AI71" s="527"/>
      <c r="AJ71" s="528"/>
      <c r="AK71" s="139"/>
      <c r="AL71" s="139"/>
      <c r="AM71" s="510" t="str">
        <f>AM15</f>
        <v>ЦЕНА от 01.06.2021</v>
      </c>
      <c r="AN71" s="511"/>
      <c r="AO71" s="511"/>
      <c r="AP71" s="512"/>
      <c r="AV71" s="138"/>
    </row>
    <row r="72" spans="1:48" s="108" customFormat="1" ht="30.75" thickBot="1">
      <c r="A72" s="137" t="s">
        <v>128</v>
      </c>
      <c r="B72" s="136" t="s">
        <v>127</v>
      </c>
      <c r="C72" s="136" t="s">
        <v>125</v>
      </c>
      <c r="D72" s="136" t="s">
        <v>124</v>
      </c>
      <c r="E72" s="136" t="s">
        <v>123</v>
      </c>
      <c r="F72" s="136" t="s">
        <v>122</v>
      </c>
      <c r="G72" s="136" t="s">
        <v>121</v>
      </c>
      <c r="H72" s="136" t="s">
        <v>120</v>
      </c>
      <c r="I72" s="135" t="s">
        <v>119</v>
      </c>
      <c r="J72" s="133" t="s">
        <v>117</v>
      </c>
      <c r="K72" s="132" t="s">
        <v>116</v>
      </c>
      <c r="L72" s="132" t="s">
        <v>115</v>
      </c>
      <c r="M72" s="131" t="s">
        <v>114</v>
      </c>
      <c r="N72" s="130" t="s">
        <v>1231</v>
      </c>
      <c r="O72" s="122" t="s">
        <v>1287</v>
      </c>
      <c r="P72" s="121" t="s">
        <v>1289</v>
      </c>
      <c r="Q72" s="120" t="s">
        <v>1288</v>
      </c>
      <c r="R72" s="129" t="s">
        <v>109</v>
      </c>
      <c r="S72" s="128" t="s">
        <v>108</v>
      </c>
      <c r="T72" s="128" t="s">
        <v>107</v>
      </c>
      <c r="U72" s="126" t="s">
        <v>106</v>
      </c>
      <c r="V72" s="127" t="s">
        <v>105</v>
      </c>
      <c r="W72" s="126" t="s">
        <v>104</v>
      </c>
      <c r="X72" s="126" t="s">
        <v>103</v>
      </c>
      <c r="Y72" s="125" t="s">
        <v>102</v>
      </c>
      <c r="Z72" s="124" t="s">
        <v>101</v>
      </c>
      <c r="AA72" s="123" t="s">
        <v>100</v>
      </c>
      <c r="AB72" s="122" t="s">
        <v>99</v>
      </c>
      <c r="AC72" s="121" t="s">
        <v>98</v>
      </c>
      <c r="AD72" s="120" t="s">
        <v>97</v>
      </c>
      <c r="AE72" s="119" t="s">
        <v>96</v>
      </c>
      <c r="AF72" s="118" t="s">
        <v>95</v>
      </c>
      <c r="AG72" s="118" t="s">
        <v>94</v>
      </c>
      <c r="AH72" s="118" t="s">
        <v>93</v>
      </c>
      <c r="AI72" s="117" t="s">
        <v>1487</v>
      </c>
      <c r="AJ72" s="116" t="s">
        <v>91</v>
      </c>
      <c r="AK72" s="115" t="s">
        <v>90</v>
      </c>
      <c r="AL72" s="114" t="s">
        <v>89</v>
      </c>
      <c r="AM72" s="113" t="s">
        <v>1228</v>
      </c>
      <c r="AN72" s="112" t="s">
        <v>1290</v>
      </c>
      <c r="AO72" s="111" t="s">
        <v>85</v>
      </c>
      <c r="AP72" s="110" t="s">
        <v>86</v>
      </c>
      <c r="AV72" s="109" t="s">
        <v>1228</v>
      </c>
    </row>
    <row r="73" spans="1:48">
      <c r="A73" s="107" t="s">
        <v>1524</v>
      </c>
      <c r="B73" s="105" t="s">
        <v>1223</v>
      </c>
      <c r="C73" s="200" t="s">
        <v>3</v>
      </c>
      <c r="D73" s="106" t="s">
        <v>3</v>
      </c>
      <c r="E73" s="106" t="s">
        <v>3</v>
      </c>
      <c r="F73" s="105" t="s">
        <v>3</v>
      </c>
      <c r="G73" s="104" t="s">
        <v>1227</v>
      </c>
      <c r="H73" s="103" t="s">
        <v>1291</v>
      </c>
      <c r="I73" s="102" t="s">
        <v>941</v>
      </c>
      <c r="J73" s="100"/>
      <c r="K73" s="99"/>
      <c r="L73" s="99"/>
      <c r="M73" s="98"/>
      <c r="N73" s="97">
        <v>1</v>
      </c>
      <c r="O73" s="277">
        <v>70</v>
      </c>
      <c r="P73" s="272"/>
      <c r="Q73" s="273"/>
      <c r="R73" s="96"/>
      <c r="S73" s="95"/>
      <c r="T73" s="94"/>
      <c r="U73" s="90"/>
      <c r="V73" s="89"/>
      <c r="W73" s="90"/>
      <c r="X73" s="90"/>
      <c r="Y73" s="93"/>
      <c r="Z73" s="92"/>
      <c r="AA73" s="91"/>
      <c r="AB73" s="90"/>
      <c r="AC73" s="89"/>
      <c r="AD73" s="88"/>
      <c r="AE73" s="87"/>
      <c r="AF73" s="86">
        <v>1</v>
      </c>
      <c r="AG73" s="85" t="s">
        <v>1488</v>
      </c>
      <c r="AH73" s="391">
        <f>AF73*O73</f>
        <v>70</v>
      </c>
      <c r="AI73" s="391"/>
      <c r="AJ73" s="82"/>
      <c r="AK73" s="81"/>
      <c r="AL73" s="80"/>
      <c r="AM73" s="79">
        <f>ROUND(AV73*(1-$AP$13),2)</f>
        <v>30.5</v>
      </c>
      <c r="AN73" s="78">
        <f t="shared" ref="AN73:AN82" si="60">ROUND(AM73*1.2,2)</f>
        <v>36.6</v>
      </c>
      <c r="AO73" s="77">
        <f t="shared" ref="AO73:AO79" si="61">ROUND(AM73*O73,2)</f>
        <v>2135</v>
      </c>
      <c r="AP73" s="76">
        <f>ROUND(AO73*1.2,2)</f>
        <v>2562</v>
      </c>
      <c r="AU73" s="108"/>
      <c r="AV73" s="75">
        <f>VLOOKUP(G73,'Сопутствующая продукция'!C:R,16,0)</f>
        <v>30.5</v>
      </c>
    </row>
    <row r="74" spans="1:48">
      <c r="A74" s="73" t="s">
        <v>1524</v>
      </c>
      <c r="B74" s="72" t="s">
        <v>1223</v>
      </c>
      <c r="C74" s="71" t="s">
        <v>3</v>
      </c>
      <c r="D74" s="71" t="s">
        <v>3</v>
      </c>
      <c r="E74" s="71" t="s">
        <v>3</v>
      </c>
      <c r="F74" s="70" t="s">
        <v>3</v>
      </c>
      <c r="G74" s="69" t="s">
        <v>1226</v>
      </c>
      <c r="H74" s="68" t="s">
        <v>1292</v>
      </c>
      <c r="I74" s="67" t="s">
        <v>941</v>
      </c>
      <c r="J74" s="65"/>
      <c r="K74" s="64"/>
      <c r="L74" s="64"/>
      <c r="M74" s="63"/>
      <c r="N74" s="62">
        <v>1</v>
      </c>
      <c r="O74" s="278">
        <v>30</v>
      </c>
      <c r="P74" s="274"/>
      <c r="Q74" s="275"/>
      <c r="R74" s="61"/>
      <c r="S74" s="60"/>
      <c r="T74" s="59"/>
      <c r="U74" s="55"/>
      <c r="V74" s="54"/>
      <c r="W74" s="55"/>
      <c r="X74" s="55"/>
      <c r="Y74" s="58"/>
      <c r="Z74" s="57"/>
      <c r="AA74" s="56"/>
      <c r="AB74" s="55"/>
      <c r="AC74" s="54"/>
      <c r="AD74" s="53"/>
      <c r="AE74" s="52"/>
      <c r="AF74" s="51">
        <v>1</v>
      </c>
      <c r="AG74" s="50" t="s">
        <v>1488</v>
      </c>
      <c r="AH74" s="392">
        <f t="shared" ref="AH74:AH79" si="62">AF74*O74</f>
        <v>30</v>
      </c>
      <c r="AI74" s="392"/>
      <c r="AJ74" s="47"/>
      <c r="AK74" s="46"/>
      <c r="AL74" s="45"/>
      <c r="AM74" s="44">
        <f>ROUND(AV74*(1-$AP$13),2)</f>
        <v>35</v>
      </c>
      <c r="AN74" s="43">
        <f t="shared" si="60"/>
        <v>42</v>
      </c>
      <c r="AO74" s="42">
        <f t="shared" si="61"/>
        <v>1050</v>
      </c>
      <c r="AP74" s="41">
        <f>ROUND(AO74*1.2,2)</f>
        <v>1260</v>
      </c>
      <c r="AU74" s="108"/>
      <c r="AV74" s="40">
        <f>VLOOKUP(G74,'Сопутствующая продукция'!C:R,16,0)</f>
        <v>35</v>
      </c>
    </row>
    <row r="75" spans="1:48">
      <c r="A75" s="73" t="s">
        <v>1524</v>
      </c>
      <c r="B75" s="72" t="s">
        <v>1223</v>
      </c>
      <c r="C75" s="71" t="s">
        <v>3</v>
      </c>
      <c r="D75" s="71" t="s">
        <v>3</v>
      </c>
      <c r="E75" s="71" t="s">
        <v>3</v>
      </c>
      <c r="F75" s="70" t="s">
        <v>3</v>
      </c>
      <c r="G75" s="69" t="s">
        <v>1225</v>
      </c>
      <c r="H75" s="68" t="s">
        <v>1293</v>
      </c>
      <c r="I75" s="67" t="s">
        <v>941</v>
      </c>
      <c r="J75" s="65"/>
      <c r="K75" s="64"/>
      <c r="L75" s="64"/>
      <c r="M75" s="63"/>
      <c r="N75" s="62">
        <v>1</v>
      </c>
      <c r="O75" s="278">
        <v>70</v>
      </c>
      <c r="P75" s="274"/>
      <c r="Q75" s="275"/>
      <c r="R75" s="61"/>
      <c r="S75" s="60"/>
      <c r="T75" s="59"/>
      <c r="U75" s="55"/>
      <c r="V75" s="54"/>
      <c r="W75" s="55"/>
      <c r="X75" s="55"/>
      <c r="Y75" s="58"/>
      <c r="Z75" s="57"/>
      <c r="AA75" s="56"/>
      <c r="AB75" s="55"/>
      <c r="AC75" s="54"/>
      <c r="AD75" s="53"/>
      <c r="AE75" s="52"/>
      <c r="AF75" s="51">
        <v>1</v>
      </c>
      <c r="AG75" s="50" t="s">
        <v>1488</v>
      </c>
      <c r="AH75" s="392">
        <f t="shared" si="62"/>
        <v>70</v>
      </c>
      <c r="AI75" s="392"/>
      <c r="AJ75" s="47"/>
      <c r="AK75" s="46"/>
      <c r="AL75" s="45"/>
      <c r="AM75" s="44">
        <f>ROUND(AV75*(1-$AP$13),2)</f>
        <v>48.5</v>
      </c>
      <c r="AN75" s="43">
        <f t="shared" si="60"/>
        <v>58.2</v>
      </c>
      <c r="AO75" s="42">
        <f t="shared" si="61"/>
        <v>3395</v>
      </c>
      <c r="AP75" s="41">
        <f>ROUND(AO75*1.2,2)</f>
        <v>4074</v>
      </c>
      <c r="AU75" s="108"/>
      <c r="AV75" s="40">
        <f>VLOOKUP(G75,'Сопутствующая продукция'!C:R,16,0)</f>
        <v>48.5</v>
      </c>
    </row>
    <row r="76" spans="1:48">
      <c r="A76" s="73" t="s">
        <v>1524</v>
      </c>
      <c r="B76" s="72" t="s">
        <v>1223</v>
      </c>
      <c r="C76" s="71" t="s">
        <v>3</v>
      </c>
      <c r="D76" s="71" t="s">
        <v>3</v>
      </c>
      <c r="E76" s="71" t="s">
        <v>3</v>
      </c>
      <c r="F76" s="70" t="s">
        <v>3</v>
      </c>
      <c r="G76" s="69" t="s">
        <v>1224</v>
      </c>
      <c r="H76" s="68" t="s">
        <v>1294</v>
      </c>
      <c r="I76" s="67" t="s">
        <v>941</v>
      </c>
      <c r="J76" s="65"/>
      <c r="K76" s="64"/>
      <c r="L76" s="64"/>
      <c r="M76" s="63"/>
      <c r="N76" s="62">
        <v>1</v>
      </c>
      <c r="O76" s="278">
        <v>30</v>
      </c>
      <c r="P76" s="274"/>
      <c r="Q76" s="275"/>
      <c r="R76" s="61"/>
      <c r="S76" s="60"/>
      <c r="T76" s="59"/>
      <c r="U76" s="55"/>
      <c r="V76" s="54"/>
      <c r="W76" s="55"/>
      <c r="X76" s="55"/>
      <c r="Y76" s="58"/>
      <c r="Z76" s="57"/>
      <c r="AA76" s="56"/>
      <c r="AB76" s="55"/>
      <c r="AC76" s="54"/>
      <c r="AD76" s="53"/>
      <c r="AE76" s="52"/>
      <c r="AF76" s="51">
        <v>1</v>
      </c>
      <c r="AG76" s="50" t="s">
        <v>1488</v>
      </c>
      <c r="AH76" s="392">
        <f t="shared" si="62"/>
        <v>30</v>
      </c>
      <c r="AI76" s="392"/>
      <c r="AJ76" s="47"/>
      <c r="AK76" s="46"/>
      <c r="AL76" s="45"/>
      <c r="AM76" s="44">
        <f>ROUND(AV76*(1-$AP$13),2)</f>
        <v>55</v>
      </c>
      <c r="AN76" s="43">
        <f t="shared" si="60"/>
        <v>66</v>
      </c>
      <c r="AO76" s="42">
        <f t="shared" si="61"/>
        <v>1650</v>
      </c>
      <c r="AP76" s="41">
        <f>ROUND(AO76*1.2,2)</f>
        <v>1980</v>
      </c>
      <c r="AU76" s="108"/>
      <c r="AV76" s="40">
        <f>VLOOKUP(G76,'Сопутствующая продукция'!C:R,16,0)</f>
        <v>55</v>
      </c>
    </row>
    <row r="77" spans="1:48">
      <c r="A77" s="73" t="s">
        <v>1524</v>
      </c>
      <c r="B77" s="70" t="s">
        <v>1218</v>
      </c>
      <c r="C77" s="71" t="s">
        <v>3</v>
      </c>
      <c r="D77" s="71" t="s">
        <v>3</v>
      </c>
      <c r="E77" s="71" t="s">
        <v>3</v>
      </c>
      <c r="F77" s="70" t="s">
        <v>3</v>
      </c>
      <c r="G77" s="69" t="s">
        <v>1222</v>
      </c>
      <c r="H77" s="68" t="s">
        <v>1221</v>
      </c>
      <c r="I77" s="67" t="s">
        <v>941</v>
      </c>
      <c r="J77" s="65"/>
      <c r="K77" s="64"/>
      <c r="L77" s="64"/>
      <c r="M77" s="63"/>
      <c r="N77" s="62">
        <v>1</v>
      </c>
      <c r="O77" s="278">
        <v>70</v>
      </c>
      <c r="P77" s="274"/>
      <c r="Q77" s="275"/>
      <c r="R77" s="61"/>
      <c r="S77" s="60"/>
      <c r="T77" s="59"/>
      <c r="U77" s="55"/>
      <c r="V77" s="54"/>
      <c r="W77" s="55"/>
      <c r="X77" s="55"/>
      <c r="Y77" s="58"/>
      <c r="Z77" s="57"/>
      <c r="AA77" s="56"/>
      <c r="AB77" s="55"/>
      <c r="AC77" s="54"/>
      <c r="AD77" s="53"/>
      <c r="AE77" s="52"/>
      <c r="AF77" s="51">
        <v>1</v>
      </c>
      <c r="AG77" s="50" t="s">
        <v>1488</v>
      </c>
      <c r="AH77" s="392">
        <f t="shared" si="62"/>
        <v>70</v>
      </c>
      <c r="AI77" s="392"/>
      <c r="AJ77" s="47"/>
      <c r="AK77" s="46"/>
      <c r="AL77" s="45"/>
      <c r="AM77" s="44">
        <f t="shared" ref="AM77:AM79" si="63">ROUND(AV77*(1-$AP$13),2)</f>
        <v>21.5</v>
      </c>
      <c r="AN77" s="43">
        <f t="shared" si="60"/>
        <v>25.8</v>
      </c>
      <c r="AO77" s="42">
        <f t="shared" si="61"/>
        <v>1505</v>
      </c>
      <c r="AP77" s="41">
        <f t="shared" ref="AP77:AP79" si="64">ROUND(AO77*1.2,2)</f>
        <v>1806</v>
      </c>
      <c r="AU77" s="108"/>
      <c r="AV77" s="40">
        <f>VLOOKUP(G77,'Сопутствующая продукция'!C:R,16,0)</f>
        <v>21.5</v>
      </c>
    </row>
    <row r="78" spans="1:48">
      <c r="A78" s="73" t="s">
        <v>1524</v>
      </c>
      <c r="B78" s="72" t="s">
        <v>1218</v>
      </c>
      <c r="C78" s="71" t="s">
        <v>3</v>
      </c>
      <c r="D78" s="71" t="s">
        <v>3</v>
      </c>
      <c r="E78" s="71" t="s">
        <v>3</v>
      </c>
      <c r="F78" s="70" t="s">
        <v>3</v>
      </c>
      <c r="G78" s="69" t="s">
        <v>1220</v>
      </c>
      <c r="H78" s="68" t="s">
        <v>1219</v>
      </c>
      <c r="I78" s="67" t="s">
        <v>941</v>
      </c>
      <c r="J78" s="65"/>
      <c r="K78" s="64"/>
      <c r="L78" s="64"/>
      <c r="M78" s="63"/>
      <c r="N78" s="62">
        <v>1</v>
      </c>
      <c r="O78" s="278">
        <v>30</v>
      </c>
      <c r="P78" s="274"/>
      <c r="Q78" s="275"/>
      <c r="R78" s="61"/>
      <c r="S78" s="60"/>
      <c r="T78" s="59"/>
      <c r="U78" s="55"/>
      <c r="V78" s="54"/>
      <c r="W78" s="55"/>
      <c r="X78" s="55"/>
      <c r="Y78" s="58"/>
      <c r="Z78" s="57"/>
      <c r="AA78" s="56"/>
      <c r="AB78" s="55"/>
      <c r="AC78" s="54"/>
      <c r="AD78" s="53"/>
      <c r="AE78" s="52"/>
      <c r="AF78" s="51">
        <v>1</v>
      </c>
      <c r="AG78" s="50" t="s">
        <v>1488</v>
      </c>
      <c r="AH78" s="392">
        <f t="shared" si="62"/>
        <v>30</v>
      </c>
      <c r="AI78" s="392"/>
      <c r="AJ78" s="47"/>
      <c r="AK78" s="46"/>
      <c r="AL78" s="45"/>
      <c r="AM78" s="44">
        <f t="shared" si="63"/>
        <v>24.5</v>
      </c>
      <c r="AN78" s="43">
        <f t="shared" si="60"/>
        <v>29.4</v>
      </c>
      <c r="AO78" s="42">
        <f t="shared" si="61"/>
        <v>735</v>
      </c>
      <c r="AP78" s="41">
        <f t="shared" si="64"/>
        <v>882</v>
      </c>
      <c r="AU78" s="108"/>
      <c r="AV78" s="40">
        <f>VLOOKUP(G78,'Сопутствующая продукция'!C:R,16,0)</f>
        <v>24.5</v>
      </c>
    </row>
    <row r="79" spans="1:48">
      <c r="A79" s="73" t="s">
        <v>1524</v>
      </c>
      <c r="B79" s="72" t="s">
        <v>1218</v>
      </c>
      <c r="C79" s="71" t="s">
        <v>3</v>
      </c>
      <c r="D79" s="71" t="s">
        <v>3</v>
      </c>
      <c r="E79" s="71" t="s">
        <v>3</v>
      </c>
      <c r="F79" s="70" t="s">
        <v>3</v>
      </c>
      <c r="G79" s="69" t="s">
        <v>1217</v>
      </c>
      <c r="H79" s="68" t="s">
        <v>1216</v>
      </c>
      <c r="I79" s="67" t="s">
        <v>941</v>
      </c>
      <c r="J79" s="65"/>
      <c r="K79" s="64"/>
      <c r="L79" s="64"/>
      <c r="M79" s="63"/>
      <c r="N79" s="62">
        <v>1</v>
      </c>
      <c r="O79" s="278">
        <v>70</v>
      </c>
      <c r="P79" s="274"/>
      <c r="Q79" s="275"/>
      <c r="R79" s="61"/>
      <c r="S79" s="60"/>
      <c r="T79" s="59"/>
      <c r="U79" s="55"/>
      <c r="V79" s="54"/>
      <c r="W79" s="55"/>
      <c r="X79" s="55"/>
      <c r="Y79" s="58"/>
      <c r="Z79" s="57"/>
      <c r="AA79" s="56"/>
      <c r="AB79" s="55"/>
      <c r="AC79" s="54"/>
      <c r="AD79" s="53"/>
      <c r="AE79" s="52"/>
      <c r="AF79" s="51">
        <v>1</v>
      </c>
      <c r="AG79" s="50" t="s">
        <v>1488</v>
      </c>
      <c r="AH79" s="392">
        <f t="shared" si="62"/>
        <v>70</v>
      </c>
      <c r="AI79" s="392"/>
      <c r="AJ79" s="47"/>
      <c r="AK79" s="46"/>
      <c r="AL79" s="45"/>
      <c r="AM79" s="44">
        <f t="shared" si="63"/>
        <v>37</v>
      </c>
      <c r="AN79" s="43">
        <f t="shared" si="60"/>
        <v>44.4</v>
      </c>
      <c r="AO79" s="42">
        <f t="shared" si="61"/>
        <v>2590</v>
      </c>
      <c r="AP79" s="41">
        <f t="shared" si="64"/>
        <v>3108</v>
      </c>
      <c r="AU79" s="108"/>
      <c r="AV79" s="40">
        <f>VLOOKUP(G79,'Сопутствующая продукция'!C:R,16,0)</f>
        <v>37</v>
      </c>
    </row>
    <row r="80" spans="1:48">
      <c r="A80" s="73" t="s">
        <v>1524</v>
      </c>
      <c r="B80" s="70" t="s">
        <v>1239</v>
      </c>
      <c r="C80" s="71" t="s">
        <v>3</v>
      </c>
      <c r="D80" s="71" t="s">
        <v>3</v>
      </c>
      <c r="E80" s="71" t="s">
        <v>3</v>
      </c>
      <c r="F80" s="70" t="s">
        <v>3</v>
      </c>
      <c r="G80" s="69" t="s">
        <v>1215</v>
      </c>
      <c r="H80" s="68" t="s">
        <v>1214</v>
      </c>
      <c r="I80" s="67" t="s">
        <v>941</v>
      </c>
      <c r="J80" s="65"/>
      <c r="K80" s="64"/>
      <c r="L80" s="64"/>
      <c r="M80" s="63"/>
      <c r="N80" s="276">
        <v>1</v>
      </c>
      <c r="O80" s="274"/>
      <c r="P80" s="274">
        <v>40</v>
      </c>
      <c r="Q80" s="275"/>
      <c r="R80" s="61"/>
      <c r="S80" s="60"/>
      <c r="T80" s="59"/>
      <c r="U80" s="55"/>
      <c r="V80" s="54"/>
      <c r="W80" s="55"/>
      <c r="X80" s="55"/>
      <c r="Y80" s="58"/>
      <c r="Z80" s="57"/>
      <c r="AA80" s="56"/>
      <c r="AB80" s="55"/>
      <c r="AC80" s="54"/>
      <c r="AD80" s="53"/>
      <c r="AE80" s="52"/>
      <c r="AF80" s="51">
        <v>1</v>
      </c>
      <c r="AG80" s="50" t="s">
        <v>1488</v>
      </c>
      <c r="AH80" s="392"/>
      <c r="AI80" s="392">
        <f>AF80*P80</f>
        <v>40</v>
      </c>
      <c r="AJ80" s="47"/>
      <c r="AK80" s="46"/>
      <c r="AL80" s="45"/>
      <c r="AM80" s="44">
        <f>ROUND(AV80*(1-$AP$13),2)</f>
        <v>242</v>
      </c>
      <c r="AN80" s="43">
        <f t="shared" si="60"/>
        <v>290.39999999999998</v>
      </c>
      <c r="AO80" s="318">
        <f t="shared" ref="AO80:AO82" si="65">ROUND(AM80*N80,2)</f>
        <v>242</v>
      </c>
      <c r="AP80" s="41">
        <f>ROUND(AO80*1.2,2)</f>
        <v>290.39999999999998</v>
      </c>
      <c r="AU80" s="108"/>
      <c r="AV80" s="40">
        <f>VLOOKUP(G80,'Сопутствующая продукция'!C:R,16,0)</f>
        <v>242</v>
      </c>
    </row>
    <row r="81" spans="1:48" ht="15.75" thickBot="1">
      <c r="A81" s="319" t="s">
        <v>1524</v>
      </c>
      <c r="B81" s="320" t="s">
        <v>1239</v>
      </c>
      <c r="C81" s="232" t="s">
        <v>3</v>
      </c>
      <c r="D81" s="232" t="s">
        <v>3</v>
      </c>
      <c r="E81" s="232" t="s">
        <v>3</v>
      </c>
      <c r="F81" s="247" t="s">
        <v>3</v>
      </c>
      <c r="G81" s="407" t="s">
        <v>1213</v>
      </c>
      <c r="H81" s="322" t="s">
        <v>1212</v>
      </c>
      <c r="I81" s="323" t="s">
        <v>941</v>
      </c>
      <c r="J81" s="235"/>
      <c r="K81" s="236"/>
      <c r="L81" s="236"/>
      <c r="M81" s="237"/>
      <c r="N81" s="408">
        <v>1</v>
      </c>
      <c r="O81" s="409"/>
      <c r="P81" s="409">
        <v>40</v>
      </c>
      <c r="Q81" s="410"/>
      <c r="R81" s="385"/>
      <c r="S81" s="386"/>
      <c r="T81" s="326"/>
      <c r="U81" s="239"/>
      <c r="V81" s="324"/>
      <c r="W81" s="239"/>
      <c r="X81" s="239"/>
      <c r="Y81" s="387"/>
      <c r="Z81" s="388"/>
      <c r="AA81" s="382"/>
      <c r="AB81" s="239"/>
      <c r="AC81" s="324"/>
      <c r="AD81" s="240"/>
      <c r="AE81" s="330"/>
      <c r="AF81" s="331">
        <v>1</v>
      </c>
      <c r="AG81" s="384" t="s">
        <v>1488</v>
      </c>
      <c r="AH81" s="411"/>
      <c r="AI81" s="411">
        <f t="shared" ref="AI81:AI82" si="66">AF81*P81</f>
        <v>40</v>
      </c>
      <c r="AJ81" s="335"/>
      <c r="AK81" s="336"/>
      <c r="AL81" s="337"/>
      <c r="AM81" s="338">
        <f>ROUND(AV81*(1-$AP$13),2)</f>
        <v>484</v>
      </c>
      <c r="AN81" s="339">
        <f t="shared" si="60"/>
        <v>580.79999999999995</v>
      </c>
      <c r="AO81" s="340">
        <f t="shared" si="65"/>
        <v>484</v>
      </c>
      <c r="AP81" s="341">
        <f>ROUND(AO81*1.2,2)</f>
        <v>580.79999999999995</v>
      </c>
      <c r="AU81" s="108"/>
      <c r="AV81" s="488">
        <f>VLOOKUP(G81,'Сопутствующая продукция'!C:R,16,0)</f>
        <v>484</v>
      </c>
    </row>
    <row r="82" spans="1:48" ht="15.75" thickBot="1">
      <c r="A82" s="412" t="s">
        <v>1525</v>
      </c>
      <c r="B82" s="413" t="s">
        <v>1211</v>
      </c>
      <c r="C82" s="414" t="s">
        <v>3</v>
      </c>
      <c r="D82" s="414" t="s">
        <v>3</v>
      </c>
      <c r="E82" s="414" t="s">
        <v>3</v>
      </c>
      <c r="F82" s="415" t="s">
        <v>3</v>
      </c>
      <c r="G82" s="416" t="s">
        <v>1210</v>
      </c>
      <c r="H82" s="417" t="s">
        <v>1209</v>
      </c>
      <c r="I82" s="418" t="s">
        <v>941</v>
      </c>
      <c r="J82" s="419"/>
      <c r="K82" s="420"/>
      <c r="L82" s="420"/>
      <c r="M82" s="421"/>
      <c r="N82" s="422">
        <v>1</v>
      </c>
      <c r="O82" s="423"/>
      <c r="P82" s="423">
        <v>20</v>
      </c>
      <c r="Q82" s="424"/>
      <c r="R82" s="425"/>
      <c r="S82" s="426"/>
      <c r="T82" s="427"/>
      <c r="U82" s="428"/>
      <c r="V82" s="429"/>
      <c r="W82" s="428"/>
      <c r="X82" s="428"/>
      <c r="Y82" s="430"/>
      <c r="Z82" s="431"/>
      <c r="AA82" s="432"/>
      <c r="AB82" s="428"/>
      <c r="AC82" s="429"/>
      <c r="AD82" s="433"/>
      <c r="AE82" s="434"/>
      <c r="AF82" s="435">
        <v>1</v>
      </c>
      <c r="AG82" s="436" t="s">
        <v>1488</v>
      </c>
      <c r="AH82" s="437"/>
      <c r="AI82" s="437">
        <f t="shared" si="66"/>
        <v>20</v>
      </c>
      <c r="AJ82" s="438"/>
      <c r="AK82" s="439"/>
      <c r="AL82" s="440"/>
      <c r="AM82" s="441">
        <f>ROUND(AV82*(1-$AP$13),2)</f>
        <v>352</v>
      </c>
      <c r="AN82" s="442">
        <f t="shared" si="60"/>
        <v>422.4</v>
      </c>
      <c r="AO82" s="443">
        <f t="shared" si="65"/>
        <v>352</v>
      </c>
      <c r="AP82" s="444">
        <f>ROUND(AO82*1.2,2)</f>
        <v>422.4</v>
      </c>
      <c r="AU82" s="108"/>
      <c r="AV82" s="489">
        <f>VLOOKUP(G82,'Сопутствующая продукция'!C:R,16,0)</f>
        <v>352</v>
      </c>
    </row>
    <row r="83" spans="1:48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</row>
    <row r="84" spans="1:48" s="2" customFormat="1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"/>
      <c r="AR84" s="1"/>
      <c r="AS84" s="1"/>
      <c r="AT84" s="1"/>
      <c r="AU84" s="1"/>
      <c r="AV84" s="1"/>
    </row>
    <row r="85" spans="1:48" s="2" customFormat="1">
      <c r="A85" s="145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"/>
      <c r="AR85" s="1"/>
      <c r="AS85" s="1"/>
      <c r="AT85" s="1"/>
      <c r="AU85" s="1"/>
      <c r="AV85" s="1"/>
    </row>
    <row r="86" spans="1:48" s="2" customFormat="1">
      <c r="A86" s="145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"/>
      <c r="AR86" s="1"/>
      <c r="AS86" s="1"/>
      <c r="AT86" s="1"/>
      <c r="AU86" s="1"/>
      <c r="AV86" s="1"/>
    </row>
    <row r="87" spans="1:48" s="2" customFormat="1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"/>
      <c r="AR87" s="1"/>
      <c r="AS87" s="1"/>
      <c r="AT87" s="1"/>
      <c r="AU87" s="1"/>
      <c r="AV87" s="1"/>
    </row>
    <row r="88" spans="1:48" s="2" customFormat="1">
      <c r="A88" s="145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"/>
      <c r="AR88" s="1"/>
      <c r="AS88" s="1"/>
      <c r="AT88" s="1"/>
      <c r="AU88" s="1"/>
      <c r="AV88" s="1"/>
    </row>
    <row r="89" spans="1:48">
      <c r="A89" s="145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</row>
    <row r="90" spans="1:48">
      <c r="A90" s="145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</row>
    <row r="91" spans="1:48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</row>
    <row r="92" spans="1:48">
      <c r="A92" s="145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</row>
    <row r="93" spans="1:48">
      <c r="A93" s="145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</row>
    <row r="94" spans="1:48">
      <c r="A94" s="145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</row>
    <row r="95" spans="1:48">
      <c r="A95" s="145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</row>
    <row r="96" spans="1:48">
      <c r="A96" s="145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</row>
    <row r="97" spans="1:42">
      <c r="A97" s="145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</row>
    <row r="98" spans="1:42">
      <c r="A98" s="145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</row>
    <row r="99" spans="1:42">
      <c r="A99" s="145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</row>
    <row r="100" spans="1:42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</row>
    <row r="101" spans="1:42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</row>
    <row r="102" spans="1:42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</row>
    <row r="103" spans="1:42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</row>
    <row r="104" spans="1:42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</row>
    <row r="105" spans="1:42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</row>
    <row r="106" spans="1:42">
      <c r="A106" s="145"/>
      <c r="B106" s="145"/>
      <c r="C106" s="145"/>
      <c r="D106" s="145"/>
      <c r="E106" s="145"/>
      <c r="F106" s="145"/>
      <c r="G106" s="145"/>
      <c r="H106" s="145"/>
      <c r="I106" s="147"/>
      <c r="J106" s="145"/>
      <c r="K106" s="145"/>
      <c r="L106" s="145"/>
      <c r="M106" s="145"/>
      <c r="N106" s="145"/>
      <c r="O106" s="141"/>
      <c r="P106" s="144"/>
      <c r="Q106" s="141"/>
      <c r="R106" s="146"/>
      <c r="S106" s="146"/>
      <c r="T106" s="146"/>
      <c r="U106" s="141"/>
      <c r="V106" s="144"/>
      <c r="W106" s="141"/>
      <c r="X106" s="141"/>
      <c r="Y106" s="143"/>
      <c r="Z106" s="146"/>
      <c r="AA106" s="146"/>
      <c r="AB106" s="141"/>
      <c r="AC106" s="144"/>
      <c r="AD106" s="141"/>
      <c r="AE106" s="145"/>
      <c r="AF106" s="143"/>
      <c r="AG106" s="143"/>
      <c r="AH106" s="143"/>
      <c r="AI106" s="144"/>
      <c r="AJ106" s="143"/>
      <c r="AK106" s="142"/>
      <c r="AL106" s="142"/>
      <c r="AM106" s="141"/>
      <c r="AN106" s="141"/>
      <c r="AO106" s="141"/>
      <c r="AP106" s="141"/>
    </row>
    <row r="107" spans="1:42">
      <c r="A107" s="145"/>
      <c r="B107" s="145"/>
      <c r="C107" s="145"/>
      <c r="D107" s="145"/>
      <c r="E107" s="145"/>
      <c r="F107" s="145"/>
      <c r="G107" s="145"/>
      <c r="H107" s="145"/>
      <c r="I107" s="147"/>
      <c r="J107" s="145"/>
      <c r="K107" s="145"/>
      <c r="L107" s="145"/>
      <c r="M107" s="145"/>
      <c r="N107" s="145"/>
      <c r="O107" s="141"/>
      <c r="P107" s="144"/>
      <c r="Q107" s="141"/>
      <c r="R107" s="146"/>
      <c r="S107" s="146"/>
      <c r="T107" s="146"/>
      <c r="U107" s="141"/>
      <c r="V107" s="144"/>
      <c r="W107" s="141"/>
      <c r="X107" s="141"/>
      <c r="Y107" s="143"/>
      <c r="Z107" s="146"/>
      <c r="AA107" s="146"/>
      <c r="AB107" s="141"/>
      <c r="AC107" s="144"/>
      <c r="AD107" s="141"/>
      <c r="AE107" s="145"/>
      <c r="AF107" s="143"/>
      <c r="AG107" s="143"/>
      <c r="AH107" s="143"/>
      <c r="AI107" s="144"/>
      <c r="AJ107" s="143"/>
      <c r="AK107" s="142"/>
      <c r="AL107" s="142"/>
      <c r="AM107" s="141"/>
      <c r="AN107" s="141"/>
      <c r="AO107" s="141"/>
      <c r="AP107" s="141"/>
    </row>
    <row r="108" spans="1:42">
      <c r="A108" s="145"/>
      <c r="B108" s="145"/>
      <c r="C108" s="145"/>
      <c r="D108" s="145"/>
      <c r="E108" s="145"/>
      <c r="F108" s="145"/>
      <c r="G108" s="145"/>
      <c r="H108" s="145"/>
      <c r="I108" s="147"/>
      <c r="J108" s="145"/>
      <c r="K108" s="145"/>
      <c r="L108" s="145"/>
      <c r="M108" s="145"/>
      <c r="N108" s="145"/>
      <c r="O108" s="141"/>
      <c r="P108" s="144"/>
      <c r="Q108" s="141"/>
      <c r="R108" s="146"/>
      <c r="S108" s="146"/>
      <c r="T108" s="146"/>
      <c r="U108" s="141"/>
      <c r="V108" s="144"/>
      <c r="W108" s="141"/>
      <c r="X108" s="141"/>
      <c r="Y108" s="143"/>
      <c r="Z108" s="146"/>
      <c r="AA108" s="146"/>
      <c r="AB108" s="141"/>
      <c r="AC108" s="144"/>
      <c r="AD108" s="141"/>
      <c r="AE108" s="145"/>
      <c r="AF108" s="143"/>
      <c r="AG108" s="143"/>
      <c r="AH108" s="143"/>
      <c r="AI108" s="144"/>
      <c r="AJ108" s="143"/>
      <c r="AK108" s="142"/>
      <c r="AL108" s="142"/>
      <c r="AM108" s="141"/>
      <c r="AN108" s="141"/>
      <c r="AO108" s="141"/>
      <c r="AP108" s="141"/>
    </row>
    <row r="109" spans="1:42">
      <c r="A109" s="145"/>
      <c r="B109" s="145"/>
      <c r="C109" s="145"/>
      <c r="D109" s="145"/>
      <c r="E109" s="145"/>
      <c r="F109" s="145"/>
      <c r="G109" s="145"/>
      <c r="H109" s="145"/>
      <c r="I109" s="147"/>
      <c r="J109" s="145"/>
      <c r="K109" s="145"/>
      <c r="L109" s="145"/>
      <c r="M109" s="145"/>
      <c r="N109" s="145"/>
      <c r="O109" s="141"/>
      <c r="P109" s="144"/>
      <c r="Q109" s="141"/>
      <c r="R109" s="146"/>
      <c r="S109" s="146"/>
      <c r="T109" s="146"/>
      <c r="U109" s="141"/>
      <c r="V109" s="144"/>
      <c r="W109" s="141"/>
      <c r="X109" s="141"/>
      <c r="Y109" s="143"/>
      <c r="Z109" s="146"/>
      <c r="AA109" s="146"/>
      <c r="AB109" s="141"/>
      <c r="AC109" s="144"/>
      <c r="AD109" s="141"/>
      <c r="AE109" s="145"/>
      <c r="AF109" s="143"/>
      <c r="AG109" s="143"/>
      <c r="AH109" s="143"/>
      <c r="AI109" s="144"/>
      <c r="AJ109" s="143"/>
      <c r="AK109" s="142"/>
      <c r="AL109" s="142"/>
      <c r="AM109" s="141"/>
      <c r="AN109" s="141"/>
      <c r="AO109" s="141"/>
      <c r="AP109" s="141"/>
    </row>
    <row r="110" spans="1:42">
      <c r="A110" s="145"/>
      <c r="B110" s="145"/>
      <c r="C110" s="145"/>
      <c r="D110" s="145"/>
      <c r="E110" s="145"/>
      <c r="F110" s="145"/>
      <c r="G110" s="145"/>
      <c r="H110" s="145"/>
      <c r="I110" s="147"/>
      <c r="J110" s="145"/>
      <c r="K110" s="145"/>
      <c r="L110" s="145"/>
      <c r="M110" s="145"/>
      <c r="N110" s="145"/>
      <c r="O110" s="141"/>
      <c r="P110" s="144"/>
      <c r="Q110" s="141"/>
      <c r="R110" s="146"/>
      <c r="S110" s="146"/>
      <c r="T110" s="146"/>
      <c r="U110" s="141"/>
      <c r="V110" s="144"/>
      <c r="W110" s="141"/>
      <c r="X110" s="141"/>
      <c r="Y110" s="143"/>
      <c r="Z110" s="146"/>
      <c r="AA110" s="146"/>
      <c r="AB110" s="141"/>
      <c r="AC110" s="144"/>
      <c r="AD110" s="141"/>
      <c r="AE110" s="145"/>
      <c r="AF110" s="143"/>
      <c r="AG110" s="143"/>
      <c r="AH110" s="143"/>
      <c r="AI110" s="144"/>
      <c r="AJ110" s="143"/>
      <c r="AK110" s="142"/>
      <c r="AL110" s="142"/>
      <c r="AM110" s="141"/>
      <c r="AN110" s="141"/>
      <c r="AO110" s="141"/>
      <c r="AP110" s="141"/>
    </row>
    <row r="111" spans="1:42">
      <c r="A111" s="145"/>
      <c r="B111" s="145"/>
      <c r="C111" s="145"/>
      <c r="D111" s="145"/>
      <c r="E111" s="145"/>
      <c r="F111" s="145"/>
      <c r="G111" s="145"/>
      <c r="H111" s="145"/>
      <c r="I111" s="147"/>
      <c r="J111" s="145"/>
      <c r="K111" s="145"/>
      <c r="L111" s="145"/>
      <c r="M111" s="145"/>
      <c r="N111" s="145"/>
      <c r="O111" s="141"/>
      <c r="P111" s="144"/>
      <c r="Q111" s="141"/>
      <c r="R111" s="146"/>
      <c r="S111" s="146"/>
      <c r="T111" s="146"/>
      <c r="U111" s="141"/>
      <c r="V111" s="144"/>
      <c r="W111" s="141"/>
      <c r="X111" s="141"/>
      <c r="Y111" s="143"/>
      <c r="Z111" s="146"/>
      <c r="AA111" s="146"/>
      <c r="AB111" s="141"/>
      <c r="AC111" s="144"/>
      <c r="AD111" s="141"/>
      <c r="AE111" s="145"/>
      <c r="AF111" s="143"/>
      <c r="AG111" s="143"/>
      <c r="AH111" s="143"/>
      <c r="AI111" s="144"/>
      <c r="AJ111" s="143"/>
      <c r="AK111" s="142"/>
      <c r="AL111" s="142"/>
      <c r="AM111" s="141"/>
      <c r="AN111" s="141"/>
      <c r="AO111" s="141"/>
      <c r="AP111" s="141"/>
    </row>
    <row r="112" spans="1:42">
      <c r="A112" s="145"/>
      <c r="B112" s="145"/>
      <c r="C112" s="145"/>
      <c r="D112" s="145"/>
      <c r="E112" s="145"/>
      <c r="F112" s="145"/>
      <c r="G112" s="145"/>
      <c r="H112" s="145"/>
      <c r="I112" s="147"/>
      <c r="J112" s="145"/>
      <c r="K112" s="145"/>
      <c r="L112" s="145"/>
      <c r="M112" s="145"/>
      <c r="N112" s="145"/>
      <c r="O112" s="141"/>
      <c r="P112" s="144"/>
      <c r="Q112" s="141"/>
      <c r="R112" s="146"/>
      <c r="S112" s="146"/>
      <c r="T112" s="146"/>
      <c r="U112" s="141"/>
      <c r="V112" s="144"/>
      <c r="W112" s="141"/>
      <c r="X112" s="141"/>
      <c r="Y112" s="143"/>
      <c r="Z112" s="146"/>
      <c r="AA112" s="146"/>
      <c r="AB112" s="141"/>
      <c r="AC112" s="144"/>
      <c r="AD112" s="141"/>
      <c r="AE112" s="145"/>
      <c r="AF112" s="143"/>
      <c r="AG112" s="143"/>
      <c r="AH112" s="143"/>
      <c r="AI112" s="144"/>
      <c r="AJ112" s="143"/>
      <c r="AK112" s="142"/>
      <c r="AL112" s="142"/>
      <c r="AM112" s="141"/>
      <c r="AN112" s="141"/>
      <c r="AO112" s="141"/>
      <c r="AP112" s="141"/>
    </row>
    <row r="113" spans="1:42">
      <c r="A113" s="145"/>
      <c r="B113" s="145"/>
      <c r="C113" s="145"/>
      <c r="D113" s="145"/>
      <c r="E113" s="145"/>
      <c r="F113" s="145"/>
      <c r="G113" s="145"/>
      <c r="H113" s="145"/>
      <c r="I113" s="147"/>
      <c r="J113" s="145"/>
      <c r="K113" s="145"/>
      <c r="L113" s="145"/>
      <c r="M113" s="145"/>
      <c r="N113" s="145"/>
      <c r="O113" s="141"/>
      <c r="P113" s="144"/>
      <c r="Q113" s="141"/>
      <c r="R113" s="146"/>
      <c r="S113" s="146"/>
      <c r="T113" s="146"/>
      <c r="U113" s="141"/>
      <c r="V113" s="144"/>
      <c r="W113" s="141"/>
      <c r="X113" s="141"/>
      <c r="Y113" s="143"/>
      <c r="Z113" s="146"/>
      <c r="AA113" s="146"/>
      <c r="AB113" s="141"/>
      <c r="AC113" s="144"/>
      <c r="AD113" s="141"/>
      <c r="AE113" s="145"/>
      <c r="AF113" s="143"/>
      <c r="AG113" s="143"/>
      <c r="AH113" s="143"/>
      <c r="AI113" s="144"/>
      <c r="AJ113" s="143"/>
      <c r="AK113" s="142"/>
      <c r="AL113" s="142"/>
      <c r="AM113" s="141"/>
      <c r="AN113" s="141"/>
      <c r="AO113" s="141"/>
      <c r="AP113" s="141"/>
    </row>
    <row r="114" spans="1:42">
      <c r="A114" s="145"/>
      <c r="B114" s="145"/>
      <c r="C114" s="145"/>
      <c r="D114" s="145"/>
      <c r="E114" s="145"/>
      <c r="F114" s="145"/>
      <c r="G114" s="145"/>
      <c r="H114" s="145"/>
      <c r="I114" s="147"/>
      <c r="J114" s="145"/>
      <c r="K114" s="145"/>
      <c r="L114" s="145"/>
      <c r="M114" s="145"/>
      <c r="N114" s="145"/>
      <c r="O114" s="141"/>
      <c r="P114" s="144"/>
      <c r="Q114" s="141"/>
      <c r="R114" s="146"/>
      <c r="S114" s="146"/>
      <c r="T114" s="146"/>
      <c r="U114" s="141"/>
      <c r="V114" s="144"/>
      <c r="W114" s="141"/>
      <c r="X114" s="141"/>
      <c r="Y114" s="143"/>
      <c r="Z114" s="146"/>
      <c r="AA114" s="146"/>
      <c r="AB114" s="141"/>
      <c r="AC114" s="144"/>
      <c r="AD114" s="141"/>
      <c r="AE114" s="145"/>
      <c r="AF114" s="143"/>
      <c r="AG114" s="143"/>
      <c r="AH114" s="143"/>
      <c r="AI114" s="144"/>
      <c r="AJ114" s="143"/>
      <c r="AK114" s="142"/>
      <c r="AL114" s="142"/>
      <c r="AM114" s="141"/>
      <c r="AN114" s="141"/>
      <c r="AO114" s="141"/>
      <c r="AP114" s="141"/>
    </row>
    <row r="115" spans="1:42">
      <c r="A115" s="145"/>
      <c r="B115" s="145"/>
      <c r="C115" s="145"/>
      <c r="D115" s="145"/>
      <c r="E115" s="145"/>
      <c r="F115" s="145"/>
      <c r="G115" s="145"/>
      <c r="H115" s="145"/>
      <c r="I115" s="147"/>
      <c r="J115" s="145"/>
      <c r="K115" s="145"/>
      <c r="L115" s="145"/>
      <c r="M115" s="145"/>
      <c r="N115" s="145"/>
      <c r="O115" s="141"/>
      <c r="P115" s="144"/>
      <c r="Q115" s="141"/>
      <c r="R115" s="146"/>
      <c r="S115" s="146"/>
      <c r="T115" s="146"/>
      <c r="U115" s="141"/>
      <c r="V115" s="144"/>
      <c r="W115" s="141"/>
      <c r="X115" s="141"/>
      <c r="Y115" s="143"/>
      <c r="Z115" s="146"/>
      <c r="AA115" s="146"/>
      <c r="AB115" s="141"/>
      <c r="AC115" s="144"/>
      <c r="AD115" s="141"/>
      <c r="AE115" s="145"/>
      <c r="AF115" s="143"/>
      <c r="AG115" s="143"/>
      <c r="AH115" s="143"/>
      <c r="AI115" s="144"/>
      <c r="AJ115" s="143"/>
      <c r="AK115" s="142"/>
      <c r="AL115" s="142"/>
      <c r="AM115" s="141"/>
      <c r="AN115" s="141"/>
      <c r="AO115" s="141"/>
      <c r="AP115" s="141"/>
    </row>
    <row r="116" spans="1:42">
      <c r="A116" s="145"/>
      <c r="B116" s="145"/>
      <c r="C116" s="145"/>
      <c r="D116" s="145"/>
      <c r="E116" s="145"/>
      <c r="F116" s="145"/>
      <c r="G116" s="145"/>
      <c r="H116" s="145"/>
      <c r="I116" s="147"/>
      <c r="J116" s="145"/>
      <c r="K116" s="145"/>
      <c r="L116" s="145"/>
      <c r="M116" s="145"/>
      <c r="N116" s="145"/>
      <c r="O116" s="141"/>
      <c r="P116" s="144"/>
      <c r="Q116" s="141"/>
      <c r="R116" s="146"/>
      <c r="S116" s="146"/>
      <c r="T116" s="146"/>
      <c r="U116" s="141"/>
      <c r="V116" s="144"/>
      <c r="W116" s="141"/>
      <c r="X116" s="141"/>
      <c r="Y116" s="143"/>
      <c r="Z116" s="146"/>
      <c r="AA116" s="146"/>
      <c r="AB116" s="141"/>
      <c r="AC116" s="144"/>
      <c r="AD116" s="141"/>
      <c r="AE116" s="145"/>
      <c r="AF116" s="143"/>
      <c r="AG116" s="143"/>
      <c r="AH116" s="143"/>
      <c r="AI116" s="144"/>
      <c r="AJ116" s="143"/>
      <c r="AK116" s="142"/>
      <c r="AL116" s="142"/>
      <c r="AM116" s="141"/>
      <c r="AN116" s="141"/>
      <c r="AO116" s="141"/>
      <c r="AP116" s="141"/>
    </row>
    <row r="117" spans="1:42">
      <c r="A117" s="145"/>
      <c r="B117" s="145"/>
      <c r="C117" s="145"/>
      <c r="D117" s="145"/>
      <c r="E117" s="145"/>
      <c r="F117" s="145"/>
      <c r="G117" s="145"/>
      <c r="H117" s="145"/>
      <c r="I117" s="147"/>
      <c r="J117" s="145"/>
      <c r="K117" s="145"/>
      <c r="L117" s="145"/>
      <c r="M117" s="145"/>
      <c r="N117" s="145"/>
      <c r="O117" s="141"/>
      <c r="P117" s="144"/>
      <c r="Q117" s="141"/>
      <c r="R117" s="146"/>
      <c r="S117" s="146"/>
      <c r="T117" s="146"/>
      <c r="U117" s="141"/>
      <c r="V117" s="144"/>
      <c r="W117" s="141"/>
      <c r="X117" s="141"/>
      <c r="Y117" s="143"/>
      <c r="Z117" s="146"/>
      <c r="AA117" s="146"/>
      <c r="AB117" s="141"/>
      <c r="AC117" s="144"/>
      <c r="AD117" s="141"/>
      <c r="AE117" s="145"/>
      <c r="AF117" s="143"/>
      <c r="AG117" s="143"/>
      <c r="AH117" s="143"/>
      <c r="AI117" s="144"/>
      <c r="AJ117" s="143"/>
      <c r="AK117" s="142"/>
      <c r="AL117" s="142"/>
      <c r="AM117" s="141"/>
      <c r="AN117" s="141"/>
      <c r="AO117" s="141"/>
      <c r="AP117" s="141"/>
    </row>
    <row r="118" spans="1:42">
      <c r="A118" s="145"/>
      <c r="B118" s="145"/>
      <c r="C118" s="145"/>
      <c r="D118" s="145"/>
      <c r="E118" s="145"/>
      <c r="F118" s="145"/>
      <c r="G118" s="145"/>
      <c r="H118" s="145"/>
      <c r="I118" s="147"/>
      <c r="J118" s="145"/>
      <c r="K118" s="145"/>
      <c r="L118" s="145"/>
      <c r="M118" s="145"/>
      <c r="N118" s="145"/>
      <c r="O118" s="141"/>
      <c r="P118" s="144"/>
      <c r="Q118" s="141"/>
      <c r="R118" s="146"/>
      <c r="S118" s="146"/>
      <c r="T118" s="146"/>
      <c r="U118" s="141"/>
      <c r="V118" s="144"/>
      <c r="W118" s="141"/>
      <c r="X118" s="141"/>
      <c r="Y118" s="143"/>
      <c r="Z118" s="146"/>
      <c r="AA118" s="146"/>
      <c r="AB118" s="141"/>
      <c r="AC118" s="144"/>
      <c r="AD118" s="141"/>
      <c r="AE118" s="145"/>
      <c r="AF118" s="143"/>
      <c r="AG118" s="143"/>
      <c r="AH118" s="143"/>
      <c r="AI118" s="144"/>
      <c r="AJ118" s="143"/>
      <c r="AK118" s="142"/>
      <c r="AL118" s="142"/>
      <c r="AM118" s="141"/>
      <c r="AN118" s="141"/>
      <c r="AO118" s="141"/>
      <c r="AP118" s="141"/>
    </row>
    <row r="119" spans="1:42">
      <c r="A119" s="145"/>
      <c r="B119" s="145"/>
      <c r="C119" s="145"/>
      <c r="D119" s="145"/>
      <c r="E119" s="145"/>
      <c r="F119" s="145"/>
      <c r="G119" s="145"/>
      <c r="H119" s="145"/>
      <c r="I119" s="147"/>
      <c r="J119" s="145"/>
      <c r="K119" s="145"/>
      <c r="L119" s="145"/>
      <c r="M119" s="145"/>
      <c r="N119" s="145"/>
      <c r="O119" s="141"/>
      <c r="P119" s="144"/>
      <c r="Q119" s="141"/>
      <c r="R119" s="146"/>
      <c r="S119" s="146"/>
      <c r="T119" s="146"/>
      <c r="U119" s="141"/>
      <c r="V119" s="144"/>
      <c r="W119" s="141"/>
      <c r="X119" s="141"/>
      <c r="Y119" s="143"/>
      <c r="Z119" s="146"/>
      <c r="AA119" s="146"/>
      <c r="AB119" s="141"/>
      <c r="AC119" s="144"/>
      <c r="AD119" s="141"/>
      <c r="AE119" s="145"/>
      <c r="AF119" s="143"/>
      <c r="AG119" s="143"/>
      <c r="AH119" s="143"/>
      <c r="AI119" s="144"/>
      <c r="AJ119" s="143"/>
      <c r="AK119" s="142"/>
      <c r="AL119" s="142"/>
      <c r="AM119" s="141"/>
      <c r="AN119" s="141"/>
      <c r="AO119" s="141"/>
      <c r="AP119" s="141"/>
    </row>
  </sheetData>
  <autoFilter ref="A16:AP52"/>
  <mergeCells count="15">
    <mergeCell ref="AM71:AP71"/>
    <mergeCell ref="A1:AP1"/>
    <mergeCell ref="A2:AP2"/>
    <mergeCell ref="A4:AP4"/>
    <mergeCell ref="J15:M15"/>
    <mergeCell ref="N15:Q15"/>
    <mergeCell ref="R15:Y15"/>
    <mergeCell ref="Z15:AD15"/>
    <mergeCell ref="AE15:AJ15"/>
    <mergeCell ref="AM15:AP15"/>
    <mergeCell ref="J71:M71"/>
    <mergeCell ref="N71:Q71"/>
    <mergeCell ref="R71:Y71"/>
    <mergeCell ref="Z71:AD71"/>
    <mergeCell ref="AE71:AJ71"/>
  </mergeCells>
  <conditionalFormatting sqref="G101:G1048576 G7:G9 G15:G24 G36:G38 G52:G70 G41:G44 G27:G34 G47:G49 G12:G13">
    <cfRule type="duplicateValues" dxfId="24" priority="18"/>
  </conditionalFormatting>
  <conditionalFormatting sqref="G71:G72">
    <cfRule type="duplicateValues" dxfId="23" priority="14"/>
  </conditionalFormatting>
  <conditionalFormatting sqref="G35">
    <cfRule type="duplicateValues" dxfId="22" priority="12"/>
  </conditionalFormatting>
  <conditionalFormatting sqref="G50">
    <cfRule type="duplicateValues" dxfId="21" priority="9"/>
  </conditionalFormatting>
  <conditionalFormatting sqref="G39">
    <cfRule type="duplicateValues" dxfId="20" priority="5"/>
  </conditionalFormatting>
  <conditionalFormatting sqref="G25:G26">
    <cfRule type="duplicateValues" dxfId="19" priority="3"/>
  </conditionalFormatting>
  <conditionalFormatting sqref="G73:G82">
    <cfRule type="duplicateValues" dxfId="18" priority="1758"/>
  </conditionalFormatting>
  <conditionalFormatting sqref="G40">
    <cfRule type="duplicateValues" dxfId="17" priority="2505"/>
  </conditionalFormatting>
  <conditionalFormatting sqref="G45:G46">
    <cfRule type="duplicateValues" dxfId="16" priority="2"/>
  </conditionalFormatting>
  <conditionalFormatting sqref="G51">
    <cfRule type="duplicateValues" dxfId="15" priority="2513"/>
  </conditionalFormatting>
  <conditionalFormatting sqref="G10:G11">
    <cfRule type="duplicateValues" dxfId="14" priority="1"/>
  </conditionalFormatting>
  <pageMargins left="0.25" right="0.25" top="0.75" bottom="0.75" header="0.3" footer="0.3"/>
  <pageSetup paperSize="9" scale="38" fitToHeight="0" orientation="landscape" r:id="rId1"/>
  <rowBreaks count="1" manualBreakCount="1">
    <brk id="69" max="41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401"/>
  <sheetViews>
    <sheetView view="pageBreakPreview" zoomScale="70" zoomScaleNormal="70" zoomScaleSheetLayoutView="70" workbookViewId="0">
      <pane xSplit="7" ySplit="18" topLeftCell="H19" activePane="bottomRight" state="frozen"/>
      <selection activeCell="G507" sqref="G507"/>
      <selection pane="topRight" activeCell="G507" sqref="G507"/>
      <selection pane="bottomLeft" activeCell="G507" sqref="G507"/>
      <selection pane="bottomRight" activeCell="AI9" sqref="AI9"/>
    </sheetView>
  </sheetViews>
  <sheetFormatPr defaultRowHeight="15" outlineLevelCol="1"/>
  <cols>
    <col min="1" max="1" width="58.28515625" style="1" customWidth="1"/>
    <col min="2" max="2" width="34.28515625" style="1" customWidth="1"/>
    <col min="3" max="3" width="12.28515625" style="1" customWidth="1"/>
    <col min="4" max="5" width="10.5703125" style="1" hidden="1" customWidth="1" outlineLevel="1"/>
    <col min="6" max="6" width="20.85546875" style="1" customWidth="1" collapsed="1"/>
    <col min="7" max="7" width="12.28515625" style="1" customWidth="1"/>
    <col min="8" max="8" width="77.42578125" style="1" customWidth="1"/>
    <col min="9" max="9" width="14.8554687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customWidth="1" collapsed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44" width="10.85546875" style="1" customWidth="1"/>
    <col min="45" max="46" width="7.85546875" style="1" customWidth="1"/>
    <col min="47" max="47" width="12.5703125" style="1" hidden="1" customWidth="1"/>
    <col min="48" max="48" width="12.42578125" style="1" hidden="1" customWidth="1"/>
    <col min="49" max="49" width="9.140625" style="1"/>
    <col min="50" max="50" width="9.140625" style="478"/>
    <col min="51" max="16384" width="9.140625" style="1"/>
  </cols>
  <sheetData>
    <row r="1" spans="1:42" ht="23.25">
      <c r="A1" s="513" t="s">
        <v>940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</row>
    <row r="2" spans="1:42" ht="23.25">
      <c r="A2" s="513" t="s">
        <v>939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3"/>
      <c r="AP2" s="513"/>
    </row>
    <row r="3" spans="1:42" ht="12.7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</row>
    <row r="4" spans="1:42" ht="18.75">
      <c r="A4" s="509" t="str">
        <f>Оглавление!A4</f>
        <v xml:space="preserve"> от 1 июня 2021 года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</row>
    <row r="5" spans="1:42" ht="12.75" customHeight="1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6"/>
      <c r="S5" s="146"/>
      <c r="T5" s="146"/>
      <c r="U5" s="141"/>
      <c r="V5" s="144"/>
      <c r="W5" s="141"/>
      <c r="X5" s="141"/>
      <c r="Y5" s="143"/>
      <c r="Z5" s="146"/>
      <c r="AA5" s="146"/>
      <c r="AB5" s="141"/>
      <c r="AC5" s="144"/>
      <c r="AD5" s="141"/>
      <c r="AE5" s="145"/>
      <c r="AF5" s="143"/>
      <c r="AG5" s="143"/>
      <c r="AH5" s="143"/>
      <c r="AI5" s="144"/>
      <c r="AJ5" s="143"/>
      <c r="AK5" s="142"/>
      <c r="AL5" s="142"/>
      <c r="AM5" s="141"/>
      <c r="AN5" s="141"/>
      <c r="AO5" s="141"/>
      <c r="AP5" s="141"/>
    </row>
    <row r="6" spans="1:42">
      <c r="A6" s="140" t="s">
        <v>938</v>
      </c>
      <c r="B6" s="145"/>
      <c r="C6" s="145"/>
      <c r="D6" s="145"/>
      <c r="E6" s="145"/>
      <c r="F6" s="145"/>
      <c r="G6" s="145"/>
      <c r="H6" s="147"/>
      <c r="I6" s="147"/>
      <c r="J6" s="145"/>
      <c r="K6" s="145"/>
      <c r="L6" s="145"/>
      <c r="M6" s="145"/>
      <c r="N6" s="145"/>
      <c r="O6" s="141"/>
      <c r="P6" s="141"/>
      <c r="Q6" s="141"/>
      <c r="R6" s="146"/>
      <c r="S6" s="146"/>
      <c r="T6" s="146"/>
      <c r="U6" s="141"/>
      <c r="V6" s="144"/>
      <c r="W6" s="141"/>
      <c r="X6" s="141"/>
      <c r="Y6" s="143"/>
      <c r="Z6" s="146"/>
      <c r="AA6" s="146"/>
      <c r="AB6" s="141"/>
      <c r="AC6" s="144"/>
      <c r="AD6" s="141"/>
      <c r="AE6" s="145"/>
      <c r="AF6" s="143"/>
      <c r="AG6" s="143"/>
      <c r="AH6" s="143"/>
      <c r="AI6" s="144"/>
      <c r="AJ6" s="143"/>
      <c r="AK6" s="142"/>
      <c r="AL6" s="142"/>
      <c r="AM6" s="141"/>
      <c r="AN6" s="141"/>
      <c r="AO6" s="141"/>
      <c r="AP6" s="141"/>
    </row>
    <row r="7" spans="1:42" ht="15.75" thickBot="1">
      <c r="A7" s="147" t="s">
        <v>937</v>
      </c>
      <c r="B7" s="145"/>
      <c r="C7" s="145"/>
      <c r="D7" s="145"/>
      <c r="E7" s="145"/>
      <c r="F7" s="145"/>
      <c r="G7" s="145"/>
      <c r="H7" s="147"/>
      <c r="I7" s="147"/>
      <c r="J7" s="145"/>
      <c r="K7" s="145"/>
      <c r="L7" s="145"/>
      <c r="M7" s="145"/>
      <c r="N7" s="145"/>
      <c r="O7" s="141"/>
      <c r="P7" s="144"/>
      <c r="Q7" s="141"/>
      <c r="R7" s="146"/>
      <c r="S7" s="146"/>
      <c r="T7" s="146"/>
      <c r="U7" s="141"/>
      <c r="V7" s="144"/>
      <c r="W7" s="141"/>
      <c r="X7" s="141"/>
      <c r="Y7" s="143"/>
      <c r="Z7" s="146"/>
      <c r="AA7" s="146"/>
      <c r="AB7" s="141"/>
      <c r="AC7" s="144"/>
      <c r="AD7" s="141"/>
      <c r="AE7" s="145"/>
      <c r="AF7" s="143"/>
      <c r="AG7" s="143"/>
      <c r="AH7" s="143"/>
      <c r="AI7" s="144"/>
      <c r="AJ7" s="143"/>
      <c r="AK7" s="142"/>
      <c r="AL7" s="142"/>
      <c r="AM7" s="141"/>
      <c r="AN7" s="141"/>
      <c r="AO7" s="141"/>
      <c r="AP7" s="141"/>
    </row>
    <row r="8" spans="1:42" ht="15.75" thickBot="1">
      <c r="A8" s="147" t="s">
        <v>935</v>
      </c>
      <c r="B8" s="145"/>
      <c r="C8" s="145"/>
      <c r="D8" s="145"/>
      <c r="E8" s="145"/>
      <c r="F8" s="145"/>
      <c r="G8" s="145"/>
      <c r="H8" s="147"/>
      <c r="I8" s="147"/>
      <c r="J8" s="145"/>
      <c r="K8" s="145"/>
      <c r="L8" s="145"/>
      <c r="M8" s="145"/>
      <c r="N8" s="145"/>
      <c r="O8" s="141"/>
      <c r="P8" s="144"/>
      <c r="Q8" s="141"/>
      <c r="R8" s="146"/>
      <c r="S8" s="146"/>
      <c r="T8" s="146"/>
      <c r="U8" s="141"/>
      <c r="V8" s="144"/>
      <c r="W8" s="141"/>
      <c r="X8" s="141"/>
      <c r="Y8" s="143"/>
      <c r="Z8" s="146"/>
      <c r="AA8" s="146"/>
      <c r="AB8" s="141"/>
      <c r="AC8" s="144"/>
      <c r="AD8" s="141"/>
      <c r="AE8" s="145"/>
      <c r="AF8" s="143"/>
      <c r="AG8" s="143"/>
      <c r="AH8" s="143"/>
      <c r="AI8" s="144"/>
      <c r="AJ8" s="143"/>
      <c r="AK8" s="142"/>
      <c r="AL8" s="142"/>
      <c r="AM8" s="141"/>
      <c r="AN8" s="141"/>
      <c r="AO8" s="141"/>
      <c r="AP8" s="205" t="s">
        <v>936</v>
      </c>
    </row>
    <row r="9" spans="1:42">
      <c r="A9" s="147" t="s">
        <v>934</v>
      </c>
      <c r="B9" s="145"/>
      <c r="C9" s="145"/>
      <c r="D9" s="145"/>
      <c r="E9" s="145"/>
      <c r="F9" s="145"/>
      <c r="G9" s="145"/>
      <c r="H9" s="147"/>
      <c r="I9" s="147"/>
      <c r="J9" s="145"/>
      <c r="K9" s="145"/>
      <c r="L9" s="145"/>
      <c r="M9" s="145"/>
      <c r="N9" s="145"/>
      <c r="O9" s="141"/>
      <c r="P9" s="144"/>
      <c r="Q9" s="141"/>
      <c r="R9" s="146"/>
      <c r="S9" s="146"/>
      <c r="T9" s="146"/>
      <c r="U9" s="141"/>
      <c r="V9" s="144"/>
      <c r="W9" s="141"/>
      <c r="X9" s="141"/>
      <c r="Y9" s="143"/>
      <c r="Z9" s="146"/>
      <c r="AA9" s="146"/>
      <c r="AB9" s="141"/>
      <c r="AC9" s="144"/>
      <c r="AD9" s="141"/>
      <c r="AE9" s="145"/>
      <c r="AF9" s="143"/>
      <c r="AG9" s="143"/>
      <c r="AH9" s="143"/>
      <c r="AI9" s="144"/>
      <c r="AJ9" s="143"/>
      <c r="AK9" s="142"/>
      <c r="AL9" s="142"/>
      <c r="AM9" s="141"/>
      <c r="AN9" s="141"/>
      <c r="AO9" s="202" t="s">
        <v>1535</v>
      </c>
      <c r="AP9" s="204">
        <v>0</v>
      </c>
    </row>
    <row r="10" spans="1:42">
      <c r="A10" s="147" t="s">
        <v>1478</v>
      </c>
      <c r="B10" s="145"/>
      <c r="C10" s="145"/>
      <c r="D10" s="145"/>
      <c r="E10" s="145"/>
      <c r="F10" s="145"/>
      <c r="G10" s="145"/>
      <c r="H10" s="147"/>
      <c r="I10" s="147"/>
      <c r="J10" s="145"/>
      <c r="K10" s="145"/>
      <c r="L10" s="145"/>
      <c r="M10" s="145"/>
      <c r="N10" s="145"/>
      <c r="O10" s="141"/>
      <c r="P10" s="144"/>
      <c r="Q10" s="141"/>
      <c r="R10" s="146"/>
      <c r="S10" s="146"/>
      <c r="T10" s="146"/>
      <c r="U10" s="141"/>
      <c r="V10" s="144"/>
      <c r="W10" s="141"/>
      <c r="X10" s="141"/>
      <c r="Y10" s="143"/>
      <c r="Z10" s="146"/>
      <c r="AA10" s="146"/>
      <c r="AB10" s="141"/>
      <c r="AC10" s="144"/>
      <c r="AD10" s="141"/>
      <c r="AE10" s="145"/>
      <c r="AF10" s="143"/>
      <c r="AG10" s="143"/>
      <c r="AH10" s="143"/>
      <c r="AI10" s="144"/>
      <c r="AJ10" s="143"/>
      <c r="AK10" s="142"/>
      <c r="AL10" s="142"/>
      <c r="AM10" s="141"/>
      <c r="AN10" s="141"/>
      <c r="AO10" s="202" t="s">
        <v>378</v>
      </c>
      <c r="AP10" s="203">
        <v>0</v>
      </c>
    </row>
    <row r="11" spans="1:42">
      <c r="A11" s="147" t="s">
        <v>1479</v>
      </c>
      <c r="B11" s="145"/>
      <c r="C11" s="145"/>
      <c r="D11" s="145"/>
      <c r="E11" s="145"/>
      <c r="F11" s="145"/>
      <c r="G11" s="145"/>
      <c r="H11" s="147"/>
      <c r="I11" s="147"/>
      <c r="J11" s="145"/>
      <c r="K11" s="145"/>
      <c r="L11" s="145"/>
      <c r="M11" s="145"/>
      <c r="N11" s="145"/>
      <c r="O11" s="141"/>
      <c r="P11" s="144"/>
      <c r="Q11" s="141"/>
      <c r="R11" s="146"/>
      <c r="S11" s="146"/>
      <c r="T11" s="146"/>
      <c r="U11" s="141"/>
      <c r="V11" s="144"/>
      <c r="W11" s="141"/>
      <c r="X11" s="141"/>
      <c r="Y11" s="143"/>
      <c r="Z11" s="146"/>
      <c r="AA11" s="146"/>
      <c r="AB11" s="141"/>
      <c r="AC11" s="144"/>
      <c r="AD11" s="141"/>
      <c r="AE11" s="145"/>
      <c r="AF11" s="143"/>
      <c r="AG11" s="143"/>
      <c r="AH11" s="143"/>
      <c r="AI11" s="144"/>
      <c r="AJ11" s="143"/>
      <c r="AK11" s="142"/>
      <c r="AL11" s="142"/>
      <c r="AM11" s="141"/>
      <c r="AN11" s="141"/>
      <c r="AO11" s="202" t="s">
        <v>1536</v>
      </c>
      <c r="AP11" s="203">
        <v>0</v>
      </c>
    </row>
    <row r="12" spans="1:42">
      <c r="A12" s="147" t="s">
        <v>1745</v>
      </c>
      <c r="B12" s="145"/>
      <c r="C12" s="145"/>
      <c r="D12" s="145"/>
      <c r="E12" s="145"/>
      <c r="F12" s="145"/>
      <c r="G12" s="145"/>
      <c r="H12" s="147"/>
      <c r="I12" s="147"/>
      <c r="J12" s="145"/>
      <c r="K12" s="145"/>
      <c r="L12" s="145"/>
      <c r="M12" s="145"/>
      <c r="N12" s="145"/>
      <c r="O12" s="141"/>
      <c r="P12" s="144"/>
      <c r="Q12" s="141"/>
      <c r="R12" s="146"/>
      <c r="S12" s="146"/>
      <c r="T12" s="146"/>
      <c r="U12" s="141"/>
      <c r="V12" s="144"/>
      <c r="W12" s="141"/>
      <c r="X12" s="141"/>
      <c r="Y12" s="143"/>
      <c r="Z12" s="146"/>
      <c r="AA12" s="146"/>
      <c r="AB12" s="141"/>
      <c r="AC12" s="144"/>
      <c r="AD12" s="141"/>
      <c r="AE12" s="145"/>
      <c r="AF12" s="143"/>
      <c r="AG12" s="143"/>
      <c r="AH12" s="143"/>
      <c r="AI12" s="144"/>
      <c r="AJ12" s="143"/>
      <c r="AK12" s="142"/>
      <c r="AL12" s="142"/>
      <c r="AM12" s="141"/>
      <c r="AN12" s="141"/>
      <c r="AO12" s="202" t="s">
        <v>1513</v>
      </c>
      <c r="AP12" s="203">
        <v>0</v>
      </c>
    </row>
    <row r="13" spans="1:42">
      <c r="A13" s="481" t="s">
        <v>1775</v>
      </c>
      <c r="B13" s="482"/>
      <c r="C13" s="482"/>
      <c r="D13" s="482"/>
      <c r="E13" s="482"/>
      <c r="F13" s="482"/>
      <c r="G13" s="482"/>
      <c r="H13" s="481"/>
      <c r="I13" s="481"/>
      <c r="J13" s="482"/>
      <c r="K13" s="482"/>
      <c r="L13" s="482"/>
      <c r="M13" s="482"/>
      <c r="N13" s="482"/>
      <c r="O13" s="141"/>
      <c r="P13" s="144"/>
      <c r="Q13" s="141"/>
      <c r="R13" s="146"/>
      <c r="S13" s="146"/>
      <c r="T13" s="146"/>
      <c r="U13" s="141"/>
      <c r="V13" s="144"/>
      <c r="W13" s="141"/>
      <c r="X13" s="141"/>
      <c r="Y13" s="143"/>
      <c r="Z13" s="146"/>
      <c r="AA13" s="146"/>
      <c r="AB13" s="141"/>
      <c r="AC13" s="144"/>
      <c r="AD13" s="141"/>
      <c r="AE13" s="145"/>
      <c r="AF13" s="143"/>
      <c r="AG13" s="143"/>
      <c r="AH13" s="143"/>
      <c r="AI13" s="144"/>
      <c r="AJ13" s="143"/>
      <c r="AK13" s="142"/>
      <c r="AL13" s="142"/>
      <c r="AM13" s="141"/>
      <c r="AN13" s="141"/>
      <c r="AO13" s="202" t="s">
        <v>1537</v>
      </c>
      <c r="AP13" s="203">
        <v>0</v>
      </c>
    </row>
    <row r="14" spans="1:42" ht="15.75" thickBot="1">
      <c r="A14" s="491" t="s">
        <v>1772</v>
      </c>
      <c r="B14" s="491"/>
      <c r="C14" s="492"/>
      <c r="D14" s="492"/>
      <c r="E14" s="492"/>
      <c r="F14" s="492"/>
      <c r="G14" s="492"/>
      <c r="H14" s="492"/>
      <c r="I14" s="491"/>
      <c r="J14" s="492"/>
      <c r="K14" s="492"/>
      <c r="L14" s="492"/>
      <c r="M14" s="492"/>
      <c r="N14" s="492"/>
      <c r="O14" s="141"/>
      <c r="P14" s="144"/>
      <c r="Q14" s="141"/>
      <c r="R14" s="146"/>
      <c r="S14" s="146"/>
      <c r="T14" s="146"/>
      <c r="U14" s="141"/>
      <c r="V14" s="144"/>
      <c r="W14" s="141"/>
      <c r="X14" s="141"/>
      <c r="Y14" s="143"/>
      <c r="Z14" s="146"/>
      <c r="AA14" s="146"/>
      <c r="AB14" s="141"/>
      <c r="AC14" s="144"/>
      <c r="AD14" s="141"/>
      <c r="AE14" s="145"/>
      <c r="AF14" s="143"/>
      <c r="AG14" s="143"/>
      <c r="AH14" s="143"/>
      <c r="AI14" s="144"/>
      <c r="AJ14" s="143"/>
      <c r="AK14" s="142"/>
      <c r="AL14" s="142"/>
      <c r="AM14" s="145"/>
      <c r="AN14" s="145"/>
      <c r="AO14" s="202" t="s">
        <v>1529</v>
      </c>
      <c r="AP14" s="201">
        <v>0</v>
      </c>
    </row>
    <row r="15" spans="1:42">
      <c r="A15" s="147" t="s">
        <v>1773</v>
      </c>
      <c r="B15" s="147"/>
      <c r="C15" s="145"/>
      <c r="D15" s="145"/>
      <c r="E15" s="145"/>
      <c r="F15" s="145"/>
      <c r="G15" s="145"/>
      <c r="H15" s="145"/>
      <c r="I15" s="147"/>
      <c r="J15" s="145"/>
      <c r="K15" s="145"/>
      <c r="L15" s="145"/>
      <c r="M15" s="145"/>
      <c r="N15" s="145"/>
      <c r="O15" s="141"/>
      <c r="P15" s="144"/>
      <c r="Q15" s="141"/>
      <c r="R15" s="146"/>
      <c r="S15" s="146"/>
      <c r="T15" s="146"/>
      <c r="U15" s="141"/>
      <c r="V15" s="144"/>
      <c r="W15" s="141"/>
      <c r="X15" s="141"/>
      <c r="Y15" s="143"/>
      <c r="Z15" s="146"/>
      <c r="AA15" s="146"/>
      <c r="AB15" s="141"/>
      <c r="AC15" s="144"/>
      <c r="AD15" s="141"/>
      <c r="AE15" s="145"/>
      <c r="AF15" s="143"/>
      <c r="AG15" s="143"/>
      <c r="AH15" s="143"/>
      <c r="AI15" s="144"/>
      <c r="AJ15" s="143"/>
      <c r="AK15" s="142"/>
      <c r="AL15" s="142"/>
      <c r="AM15" s="144"/>
      <c r="AN15" s="144"/>
      <c r="AO15" s="144"/>
      <c r="AP15" s="144"/>
    </row>
    <row r="16" spans="1:42" ht="15.75" thickBot="1">
      <c r="A16" s="147" t="s">
        <v>1774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</row>
    <row r="17" spans="1:50" s="108" customFormat="1" ht="15.75" thickBot="1">
      <c r="A17" s="138"/>
      <c r="B17" s="138"/>
      <c r="C17" s="138"/>
      <c r="D17" s="138"/>
      <c r="E17" s="138"/>
      <c r="F17" s="138"/>
      <c r="G17" s="138"/>
      <c r="H17" s="138"/>
      <c r="I17" s="140"/>
      <c r="J17" s="514" t="s">
        <v>1837</v>
      </c>
      <c r="K17" s="515"/>
      <c r="L17" s="515"/>
      <c r="M17" s="516"/>
      <c r="N17" s="517" t="s">
        <v>132</v>
      </c>
      <c r="O17" s="518"/>
      <c r="P17" s="518"/>
      <c r="Q17" s="519"/>
      <c r="R17" s="520" t="s">
        <v>131</v>
      </c>
      <c r="S17" s="521"/>
      <c r="T17" s="521"/>
      <c r="U17" s="521"/>
      <c r="V17" s="521"/>
      <c r="W17" s="521"/>
      <c r="X17" s="521"/>
      <c r="Y17" s="522"/>
      <c r="Z17" s="523" t="s">
        <v>933</v>
      </c>
      <c r="AA17" s="524"/>
      <c r="AB17" s="524"/>
      <c r="AC17" s="524"/>
      <c r="AD17" s="525"/>
      <c r="AE17" s="526" t="s">
        <v>129</v>
      </c>
      <c r="AF17" s="527"/>
      <c r="AG17" s="527"/>
      <c r="AH17" s="527"/>
      <c r="AI17" s="527"/>
      <c r="AJ17" s="528"/>
      <c r="AK17" s="139"/>
      <c r="AL17" s="139"/>
      <c r="AM17" s="510" t="str">
        <f>DIY!AM15</f>
        <v>ЦЕНА от 01.06.2021</v>
      </c>
      <c r="AN17" s="511"/>
      <c r="AO17" s="511"/>
      <c r="AP17" s="512"/>
      <c r="AX17" s="479"/>
    </row>
    <row r="18" spans="1:50" s="108" customFormat="1" ht="30.75" thickBot="1">
      <c r="A18" s="137" t="s">
        <v>128</v>
      </c>
      <c r="B18" s="136" t="s">
        <v>127</v>
      </c>
      <c r="C18" s="136" t="s">
        <v>125</v>
      </c>
      <c r="D18" s="136" t="s">
        <v>124</v>
      </c>
      <c r="E18" s="136" t="s">
        <v>123</v>
      </c>
      <c r="F18" s="136" t="s">
        <v>122</v>
      </c>
      <c r="G18" s="136" t="s">
        <v>121</v>
      </c>
      <c r="H18" s="136" t="s">
        <v>120</v>
      </c>
      <c r="I18" s="135" t="s">
        <v>119</v>
      </c>
      <c r="J18" s="133" t="s">
        <v>117</v>
      </c>
      <c r="K18" s="132" t="s">
        <v>116</v>
      </c>
      <c r="L18" s="132" t="s">
        <v>115</v>
      </c>
      <c r="M18" s="131" t="s">
        <v>114</v>
      </c>
      <c r="N18" s="130" t="s">
        <v>113</v>
      </c>
      <c r="O18" s="122" t="s">
        <v>112</v>
      </c>
      <c r="P18" s="121" t="s">
        <v>111</v>
      </c>
      <c r="Q18" s="120" t="s">
        <v>110</v>
      </c>
      <c r="R18" s="129" t="s">
        <v>109</v>
      </c>
      <c r="S18" s="128" t="s">
        <v>108</v>
      </c>
      <c r="T18" s="128" t="s">
        <v>107</v>
      </c>
      <c r="U18" s="126" t="s">
        <v>106</v>
      </c>
      <c r="V18" s="127" t="s">
        <v>105</v>
      </c>
      <c r="W18" s="126" t="s">
        <v>104</v>
      </c>
      <c r="X18" s="126" t="s">
        <v>103</v>
      </c>
      <c r="Y18" s="125" t="s">
        <v>102</v>
      </c>
      <c r="Z18" s="124" t="s">
        <v>101</v>
      </c>
      <c r="AA18" s="123" t="s">
        <v>100</v>
      </c>
      <c r="AB18" s="122" t="s">
        <v>99</v>
      </c>
      <c r="AC18" s="121" t="s">
        <v>98</v>
      </c>
      <c r="AD18" s="120" t="s">
        <v>97</v>
      </c>
      <c r="AE18" s="119" t="s">
        <v>96</v>
      </c>
      <c r="AF18" s="118" t="s">
        <v>95</v>
      </c>
      <c r="AG18" s="118" t="s">
        <v>94</v>
      </c>
      <c r="AH18" s="118" t="s">
        <v>93</v>
      </c>
      <c r="AI18" s="117" t="s">
        <v>92</v>
      </c>
      <c r="AJ18" s="116" t="s">
        <v>91</v>
      </c>
      <c r="AK18" s="115" t="s">
        <v>90</v>
      </c>
      <c r="AL18" s="114" t="s">
        <v>89</v>
      </c>
      <c r="AM18" s="113" t="s">
        <v>932</v>
      </c>
      <c r="AN18" s="112" t="s">
        <v>931</v>
      </c>
      <c r="AO18" s="111" t="s">
        <v>929</v>
      </c>
      <c r="AP18" s="110" t="s">
        <v>930</v>
      </c>
      <c r="AU18" s="349" t="s">
        <v>118</v>
      </c>
      <c r="AV18" s="350" t="s">
        <v>929</v>
      </c>
      <c r="AX18" s="479"/>
    </row>
    <row r="19" spans="1:50">
      <c r="A19" s="107" t="s">
        <v>1298</v>
      </c>
      <c r="B19" s="105" t="s">
        <v>915</v>
      </c>
      <c r="C19" s="200">
        <v>50</v>
      </c>
      <c r="D19" s="106">
        <v>1000</v>
      </c>
      <c r="E19" s="106">
        <v>600</v>
      </c>
      <c r="F19" s="105" t="str">
        <f t="shared" ref="F19:F81" si="0">D19&amp;"x"&amp;E19&amp;"x"&amp;C19</f>
        <v>1000x600x50</v>
      </c>
      <c r="G19" s="199" t="s">
        <v>928</v>
      </c>
      <c r="H19" s="198" t="s">
        <v>927</v>
      </c>
      <c r="I19" s="197" t="s">
        <v>1</v>
      </c>
      <c r="J19" s="100" t="str">
        <f>$AE19</f>
        <v>A</v>
      </c>
      <c r="K19" s="99" t="str">
        <f t="shared" ref="K19:K20" si="1">$AE19</f>
        <v>A</v>
      </c>
      <c r="L19" s="99" t="str">
        <f>$AE19</f>
        <v>A</v>
      </c>
      <c r="M19" s="98" t="str">
        <f>$AE19</f>
        <v>A</v>
      </c>
      <c r="N19" s="97">
        <v>10</v>
      </c>
      <c r="O19" s="90">
        <f t="shared" ref="O19:O81" si="2">N19*D19*E19/1000000</f>
        <v>6</v>
      </c>
      <c r="P19" s="89">
        <f t="shared" ref="P19:P81" si="3">O19*C19/1000</f>
        <v>0.3</v>
      </c>
      <c r="Q19" s="88">
        <f t="shared" ref="Q19:Q81" si="4">P19*AU19</f>
        <v>11.1</v>
      </c>
      <c r="R19" s="169"/>
      <c r="S19" s="94"/>
      <c r="T19" s="168"/>
      <c r="U19" s="166"/>
      <c r="V19" s="167"/>
      <c r="W19" s="166"/>
      <c r="X19" s="166"/>
      <c r="Y19" s="165"/>
      <c r="Z19" s="92">
        <v>286</v>
      </c>
      <c r="AA19" s="91" t="s">
        <v>3</v>
      </c>
      <c r="AB19" s="90">
        <f t="shared" ref="AB19:AD20" si="5">IF($AA19="--",$Z19*O19,$AA19*U19)</f>
        <v>1716</v>
      </c>
      <c r="AC19" s="89">
        <f t="shared" si="5"/>
        <v>85.8</v>
      </c>
      <c r="AD19" s="88">
        <f t="shared" si="5"/>
        <v>3174.6</v>
      </c>
      <c r="AE19" s="87" t="s">
        <v>2</v>
      </c>
      <c r="AF19" s="86">
        <f>IF(LEFT(AE19,1)="A",1,IF(AG19="пач.",IF(AE19="B",ROUNDUP(6000/Q19,0),ROUNDUP(9000/Q19,0)),IF(AE19="B",ROUNDUP(6000/W19,0),ROUNDUP(9000/W19,0))))</f>
        <v>1</v>
      </c>
      <c r="AG19" s="85" t="s">
        <v>1</v>
      </c>
      <c r="AH19" s="84">
        <f t="shared" ref="AH19:AH81" si="6">IF(AG19="пач.",AF19*O19,AF19*U19)</f>
        <v>6</v>
      </c>
      <c r="AI19" s="83">
        <f t="shared" ref="AI19:AI81" si="7">IF(AG19="пач.",AF19*P19,AF19*V19)</f>
        <v>0.3</v>
      </c>
      <c r="AJ19" s="82">
        <f t="shared" ref="AJ19:AJ81" si="8">IF(AG19="пач.",AF19*Q19,AF19*W19)</f>
        <v>11.1</v>
      </c>
      <c r="AK19" s="81" t="s">
        <v>925</v>
      </c>
      <c r="AL19" s="80"/>
      <c r="AM19" s="79">
        <f t="shared" ref="AM19:AM81" si="9">ROUND(AO19*C19/1000,2)</f>
        <v>176</v>
      </c>
      <c r="AN19" s="78">
        <f t="shared" ref="AN19:AN59" si="10">ROUND(AM19*1.2,2)</f>
        <v>211.2</v>
      </c>
      <c r="AO19" s="77">
        <f t="shared" ref="AO19:AO49" si="11">ROUND(AV19*(1-$AP$9),2)</f>
        <v>3520</v>
      </c>
      <c r="AP19" s="76">
        <f t="shared" ref="AP19:AP59" si="12">ROUND(AO19*1.2,2)</f>
        <v>4224</v>
      </c>
      <c r="AU19" s="101">
        <v>37</v>
      </c>
      <c r="AV19" s="75">
        <v>3520</v>
      </c>
      <c r="AX19" s="480"/>
    </row>
    <row r="20" spans="1:50">
      <c r="A20" s="73" t="s">
        <v>1298</v>
      </c>
      <c r="B20" s="72" t="s">
        <v>915</v>
      </c>
      <c r="C20" s="74">
        <v>50</v>
      </c>
      <c r="D20" s="74">
        <v>1000</v>
      </c>
      <c r="E20" s="74">
        <v>600</v>
      </c>
      <c r="F20" s="72" t="str">
        <f t="shared" si="0"/>
        <v>1000x600x50</v>
      </c>
      <c r="G20" s="178" t="s">
        <v>926</v>
      </c>
      <c r="H20" s="177" t="s">
        <v>1699</v>
      </c>
      <c r="I20" s="176" t="s">
        <v>109</v>
      </c>
      <c r="J20" s="65" t="str">
        <f t="shared" ref="J20:M33" si="13">$AE20</f>
        <v>A</v>
      </c>
      <c r="K20" s="64" t="str">
        <f t="shared" si="1"/>
        <v>A</v>
      </c>
      <c r="L20" s="64"/>
      <c r="M20" s="63" t="str">
        <f>$AE20</f>
        <v>A</v>
      </c>
      <c r="N20" s="62">
        <v>10</v>
      </c>
      <c r="O20" s="55">
        <f t="shared" si="2"/>
        <v>6</v>
      </c>
      <c r="P20" s="54">
        <f t="shared" si="3"/>
        <v>0.3</v>
      </c>
      <c r="Q20" s="53">
        <f t="shared" si="4"/>
        <v>11.1</v>
      </c>
      <c r="R20" s="57">
        <v>20</v>
      </c>
      <c r="S20" s="59">
        <v>4</v>
      </c>
      <c r="T20" s="174">
        <f>R20*N20</f>
        <v>200</v>
      </c>
      <c r="U20" s="55">
        <f>O20*R20</f>
        <v>120</v>
      </c>
      <c r="V20" s="54">
        <f>P20*R20</f>
        <v>6</v>
      </c>
      <c r="W20" s="55">
        <f>AU20*V20</f>
        <v>222</v>
      </c>
      <c r="X20" s="55" t="s">
        <v>198</v>
      </c>
      <c r="Y20" s="179">
        <f>R20/S20*N20*C20+140</f>
        <v>2640</v>
      </c>
      <c r="Z20" s="156">
        <f>AA20*R20</f>
        <v>260</v>
      </c>
      <c r="AA20" s="59">
        <v>13</v>
      </c>
      <c r="AB20" s="55">
        <f t="shared" si="5"/>
        <v>1560</v>
      </c>
      <c r="AC20" s="54">
        <f t="shared" si="5"/>
        <v>78</v>
      </c>
      <c r="AD20" s="53">
        <f t="shared" si="5"/>
        <v>2886</v>
      </c>
      <c r="AE20" s="52" t="s">
        <v>2</v>
      </c>
      <c r="AF20" s="51">
        <f t="shared" ref="AF20:AF82" si="14">IF(LEFT(AE20,1)="A",1,IF(AG20="пач.",IF(AE20="B",ROUNDUP(6000/Q20,0),ROUNDUP(9000/Q20,0)),IF(AE20="B",ROUNDUP(6000/W20,0),ROUNDUP(9000/W20,0))))</f>
        <v>1</v>
      </c>
      <c r="AG20" s="172" t="s">
        <v>137</v>
      </c>
      <c r="AH20" s="49">
        <f t="shared" si="6"/>
        <v>120</v>
      </c>
      <c r="AI20" s="48">
        <f t="shared" si="7"/>
        <v>6</v>
      </c>
      <c r="AJ20" s="47">
        <f t="shared" si="8"/>
        <v>222</v>
      </c>
      <c r="AK20" s="46" t="s">
        <v>925</v>
      </c>
      <c r="AL20" s="45" t="s">
        <v>924</v>
      </c>
      <c r="AM20" s="44">
        <f t="shared" si="9"/>
        <v>176</v>
      </c>
      <c r="AN20" s="43">
        <f t="shared" si="10"/>
        <v>211.2</v>
      </c>
      <c r="AO20" s="42">
        <f t="shared" si="11"/>
        <v>3520</v>
      </c>
      <c r="AP20" s="41">
        <f t="shared" si="12"/>
        <v>4224</v>
      </c>
      <c r="AU20" s="66">
        <v>37</v>
      </c>
      <c r="AV20" s="40">
        <v>3520</v>
      </c>
      <c r="AX20" s="480"/>
    </row>
    <row r="21" spans="1:50">
      <c r="A21" s="73" t="s">
        <v>1298</v>
      </c>
      <c r="B21" s="72" t="s">
        <v>915</v>
      </c>
      <c r="C21" s="185">
        <v>75</v>
      </c>
      <c r="D21" s="74">
        <v>1000</v>
      </c>
      <c r="E21" s="74">
        <v>600</v>
      </c>
      <c r="F21" s="70" t="str">
        <f t="shared" si="0"/>
        <v>1000x600x75</v>
      </c>
      <c r="G21" s="178" t="s">
        <v>1582</v>
      </c>
      <c r="H21" s="177" t="s">
        <v>1540</v>
      </c>
      <c r="I21" s="176" t="s">
        <v>1</v>
      </c>
      <c r="J21" s="65" t="str">
        <f t="shared" si="13"/>
        <v>C</v>
      </c>
      <c r="K21" s="64"/>
      <c r="L21" s="64"/>
      <c r="M21" s="63"/>
      <c r="N21" s="62">
        <v>8</v>
      </c>
      <c r="O21" s="55">
        <f t="shared" si="2"/>
        <v>4.8</v>
      </c>
      <c r="P21" s="54">
        <f t="shared" si="3"/>
        <v>0.36</v>
      </c>
      <c r="Q21" s="53">
        <f t="shared" si="4"/>
        <v>13.32</v>
      </c>
      <c r="R21" s="163"/>
      <c r="S21" s="59"/>
      <c r="T21" s="162"/>
      <c r="U21" s="160"/>
      <c r="V21" s="161"/>
      <c r="W21" s="160"/>
      <c r="X21" s="160"/>
      <c r="Y21" s="159"/>
      <c r="Z21" s="57">
        <v>208</v>
      </c>
      <c r="AA21" s="56" t="s">
        <v>3</v>
      </c>
      <c r="AB21" s="55">
        <f t="shared" ref="AB21" si="15">IF($AA21="--",$Z21*O21,$AA21*U21)</f>
        <v>998.4</v>
      </c>
      <c r="AC21" s="54">
        <f t="shared" ref="AC21" si="16">IF($AA21="--",$Z21*P21,$AA21*V21)</f>
        <v>74.88</v>
      </c>
      <c r="AD21" s="53">
        <f t="shared" ref="AD21" si="17">IF($AA21="--",$Z21*Q21,$AA21*W21)</f>
        <v>2770.56</v>
      </c>
      <c r="AE21" s="155" t="s">
        <v>134</v>
      </c>
      <c r="AF21" s="51">
        <f t="shared" si="14"/>
        <v>676</v>
      </c>
      <c r="AG21" s="50" t="s">
        <v>1</v>
      </c>
      <c r="AH21" s="49">
        <f t="shared" si="6"/>
        <v>3244.7999999999997</v>
      </c>
      <c r="AI21" s="48">
        <f t="shared" si="7"/>
        <v>243.35999999999999</v>
      </c>
      <c r="AJ21" s="47">
        <f t="shared" si="8"/>
        <v>9004.32</v>
      </c>
      <c r="AK21" s="376" t="s">
        <v>1757</v>
      </c>
      <c r="AL21" s="45"/>
      <c r="AM21" s="44">
        <f t="shared" si="9"/>
        <v>271.5</v>
      </c>
      <c r="AN21" s="43">
        <f t="shared" ref="AN21" si="18">ROUND(AM21*1.2,2)</f>
        <v>325.8</v>
      </c>
      <c r="AO21" s="42">
        <f t="shared" si="11"/>
        <v>3620</v>
      </c>
      <c r="AP21" s="41">
        <f t="shared" ref="AP21" si="19">ROUND(AO21*1.2,2)</f>
        <v>4344</v>
      </c>
      <c r="AU21" s="66">
        <v>37</v>
      </c>
      <c r="AV21" s="40">
        <v>3620</v>
      </c>
      <c r="AX21" s="480"/>
    </row>
    <row r="22" spans="1:50">
      <c r="A22" s="73" t="s">
        <v>1298</v>
      </c>
      <c r="B22" s="72" t="s">
        <v>915</v>
      </c>
      <c r="C22" s="185">
        <v>100</v>
      </c>
      <c r="D22" s="74">
        <v>1000</v>
      </c>
      <c r="E22" s="74">
        <v>600</v>
      </c>
      <c r="F22" s="70" t="str">
        <f t="shared" si="0"/>
        <v>1000x600x100</v>
      </c>
      <c r="G22" s="178" t="s">
        <v>923</v>
      </c>
      <c r="H22" s="177" t="s">
        <v>922</v>
      </c>
      <c r="I22" s="176" t="s">
        <v>1</v>
      </c>
      <c r="J22" s="65" t="str">
        <f t="shared" si="13"/>
        <v>A</v>
      </c>
      <c r="K22" s="64" t="str">
        <f t="shared" si="13"/>
        <v>A</v>
      </c>
      <c r="L22" s="64" t="str">
        <f t="shared" si="13"/>
        <v>A</v>
      </c>
      <c r="M22" s="63" t="str">
        <f t="shared" si="13"/>
        <v>A</v>
      </c>
      <c r="N22" s="62">
        <v>5</v>
      </c>
      <c r="O22" s="55">
        <f t="shared" si="2"/>
        <v>3</v>
      </c>
      <c r="P22" s="54">
        <f t="shared" si="3"/>
        <v>0.3</v>
      </c>
      <c r="Q22" s="53">
        <f t="shared" si="4"/>
        <v>11.1</v>
      </c>
      <c r="R22" s="163"/>
      <c r="S22" s="59"/>
      <c r="T22" s="162"/>
      <c r="U22" s="160"/>
      <c r="V22" s="161"/>
      <c r="W22" s="160"/>
      <c r="X22" s="160"/>
      <c r="Y22" s="159"/>
      <c r="Z22" s="57">
        <v>286</v>
      </c>
      <c r="AA22" s="56" t="s">
        <v>3</v>
      </c>
      <c r="AB22" s="55">
        <f t="shared" ref="AB22:AD24" si="20">IF($AA22="--",$Z22*O22,$AA22*U22)</f>
        <v>858</v>
      </c>
      <c r="AC22" s="54">
        <f t="shared" si="20"/>
        <v>85.8</v>
      </c>
      <c r="AD22" s="53">
        <f t="shared" si="20"/>
        <v>3174.6</v>
      </c>
      <c r="AE22" s="52" t="s">
        <v>2</v>
      </c>
      <c r="AF22" s="51">
        <f t="shared" si="14"/>
        <v>1</v>
      </c>
      <c r="AG22" s="50" t="s">
        <v>1</v>
      </c>
      <c r="AH22" s="49">
        <f t="shared" si="6"/>
        <v>3</v>
      </c>
      <c r="AI22" s="48">
        <f t="shared" si="7"/>
        <v>0.3</v>
      </c>
      <c r="AJ22" s="47">
        <f t="shared" si="8"/>
        <v>11.1</v>
      </c>
      <c r="AK22" s="46" t="s">
        <v>920</v>
      </c>
      <c r="AL22" s="45"/>
      <c r="AM22" s="44">
        <f t="shared" si="9"/>
        <v>352</v>
      </c>
      <c r="AN22" s="43">
        <f t="shared" si="10"/>
        <v>422.4</v>
      </c>
      <c r="AO22" s="42">
        <f t="shared" si="11"/>
        <v>3520</v>
      </c>
      <c r="AP22" s="41">
        <f t="shared" si="12"/>
        <v>4224</v>
      </c>
      <c r="AU22" s="66">
        <v>37</v>
      </c>
      <c r="AV22" s="40">
        <v>3520</v>
      </c>
      <c r="AX22" s="480"/>
    </row>
    <row r="23" spans="1:50">
      <c r="A23" s="73" t="s">
        <v>1298</v>
      </c>
      <c r="B23" s="72" t="s">
        <v>915</v>
      </c>
      <c r="C23" s="74">
        <v>100</v>
      </c>
      <c r="D23" s="74">
        <v>1000</v>
      </c>
      <c r="E23" s="74">
        <v>600</v>
      </c>
      <c r="F23" s="72" t="str">
        <f t="shared" si="0"/>
        <v>1000x600x100</v>
      </c>
      <c r="G23" s="178" t="s">
        <v>921</v>
      </c>
      <c r="H23" s="177" t="s">
        <v>1700</v>
      </c>
      <c r="I23" s="176" t="s">
        <v>109</v>
      </c>
      <c r="J23" s="65" t="str">
        <f t="shared" si="13"/>
        <v>A</v>
      </c>
      <c r="K23" s="64" t="str">
        <f>$AE23</f>
        <v>A</v>
      </c>
      <c r="L23" s="64"/>
      <c r="M23" s="63" t="str">
        <f>$AE23</f>
        <v>A</v>
      </c>
      <c r="N23" s="62">
        <v>5</v>
      </c>
      <c r="O23" s="55">
        <f t="shared" si="2"/>
        <v>3</v>
      </c>
      <c r="P23" s="54">
        <f t="shared" si="3"/>
        <v>0.3</v>
      </c>
      <c r="Q23" s="53">
        <f t="shared" si="4"/>
        <v>11.1</v>
      </c>
      <c r="R23" s="57">
        <v>20</v>
      </c>
      <c r="S23" s="59">
        <v>4</v>
      </c>
      <c r="T23" s="174">
        <f>R23*N23</f>
        <v>100</v>
      </c>
      <c r="U23" s="55">
        <f>O23*R23</f>
        <v>60</v>
      </c>
      <c r="V23" s="54">
        <f>P23*R23</f>
        <v>6</v>
      </c>
      <c r="W23" s="55">
        <f>AU23*V23</f>
        <v>222</v>
      </c>
      <c r="X23" s="55" t="s">
        <v>198</v>
      </c>
      <c r="Y23" s="179">
        <f>R23/S23*N23*C23+140</f>
        <v>2640</v>
      </c>
      <c r="Z23" s="156">
        <f>AA23*R23</f>
        <v>260</v>
      </c>
      <c r="AA23" s="59">
        <v>13</v>
      </c>
      <c r="AB23" s="55">
        <f t="shared" si="20"/>
        <v>780</v>
      </c>
      <c r="AC23" s="54">
        <f t="shared" si="20"/>
        <v>78</v>
      </c>
      <c r="AD23" s="53">
        <f t="shared" si="20"/>
        <v>2886</v>
      </c>
      <c r="AE23" s="52" t="s">
        <v>2</v>
      </c>
      <c r="AF23" s="51">
        <f t="shared" si="14"/>
        <v>1</v>
      </c>
      <c r="AG23" s="172" t="s">
        <v>137</v>
      </c>
      <c r="AH23" s="49">
        <f t="shared" si="6"/>
        <v>60</v>
      </c>
      <c r="AI23" s="48">
        <f t="shared" si="7"/>
        <v>6</v>
      </c>
      <c r="AJ23" s="47">
        <f t="shared" si="8"/>
        <v>222</v>
      </c>
      <c r="AK23" s="46" t="s">
        <v>920</v>
      </c>
      <c r="AL23" s="45" t="s">
        <v>919</v>
      </c>
      <c r="AM23" s="44">
        <f t="shared" si="9"/>
        <v>352</v>
      </c>
      <c r="AN23" s="43">
        <f t="shared" si="10"/>
        <v>422.4</v>
      </c>
      <c r="AO23" s="42">
        <f t="shared" si="11"/>
        <v>3520</v>
      </c>
      <c r="AP23" s="41">
        <f t="shared" si="12"/>
        <v>4224</v>
      </c>
      <c r="AU23" s="66">
        <v>37</v>
      </c>
      <c r="AV23" s="40">
        <v>3520</v>
      </c>
      <c r="AX23" s="480"/>
    </row>
    <row r="24" spans="1:50">
      <c r="A24" s="73" t="s">
        <v>1298</v>
      </c>
      <c r="B24" s="72" t="s">
        <v>915</v>
      </c>
      <c r="C24" s="185">
        <v>150</v>
      </c>
      <c r="D24" s="74">
        <v>1000</v>
      </c>
      <c r="E24" s="74">
        <v>600</v>
      </c>
      <c r="F24" s="70" t="str">
        <f t="shared" si="0"/>
        <v>1000x600x150</v>
      </c>
      <c r="G24" s="178" t="s">
        <v>918</v>
      </c>
      <c r="H24" s="177" t="s">
        <v>917</v>
      </c>
      <c r="I24" s="176" t="s">
        <v>1</v>
      </c>
      <c r="J24" s="65" t="str">
        <f t="shared" si="13"/>
        <v>C</v>
      </c>
      <c r="K24" s="64" t="str">
        <f t="shared" si="13"/>
        <v>C</v>
      </c>
      <c r="L24" s="64" t="str">
        <f t="shared" si="13"/>
        <v>C</v>
      </c>
      <c r="M24" s="63" t="str">
        <f t="shared" si="13"/>
        <v>C</v>
      </c>
      <c r="N24" s="62">
        <v>3</v>
      </c>
      <c r="O24" s="55">
        <f t="shared" si="2"/>
        <v>1.8</v>
      </c>
      <c r="P24" s="54">
        <f t="shared" si="3"/>
        <v>0.27</v>
      </c>
      <c r="Q24" s="53">
        <f t="shared" si="4"/>
        <v>9.99</v>
      </c>
      <c r="R24" s="163"/>
      <c r="S24" s="59"/>
      <c r="T24" s="162"/>
      <c r="U24" s="160"/>
      <c r="V24" s="161"/>
      <c r="W24" s="160"/>
      <c r="X24" s="160"/>
      <c r="Y24" s="159"/>
      <c r="Z24" s="57">
        <v>286</v>
      </c>
      <c r="AA24" s="56" t="s">
        <v>3</v>
      </c>
      <c r="AB24" s="55">
        <f t="shared" si="20"/>
        <v>514.80000000000007</v>
      </c>
      <c r="AC24" s="54">
        <f t="shared" si="20"/>
        <v>77.22</v>
      </c>
      <c r="AD24" s="53">
        <f t="shared" si="20"/>
        <v>2857.14</v>
      </c>
      <c r="AE24" s="155" t="s">
        <v>134</v>
      </c>
      <c r="AF24" s="51">
        <f t="shared" si="14"/>
        <v>901</v>
      </c>
      <c r="AG24" s="50" t="s">
        <v>1</v>
      </c>
      <c r="AH24" s="49">
        <f t="shared" si="6"/>
        <v>1621.8</v>
      </c>
      <c r="AI24" s="48">
        <f t="shared" si="7"/>
        <v>243.27</v>
      </c>
      <c r="AJ24" s="47">
        <f t="shared" si="8"/>
        <v>9000.99</v>
      </c>
      <c r="AK24" s="46" t="s">
        <v>916</v>
      </c>
      <c r="AL24" s="45"/>
      <c r="AM24" s="44">
        <f t="shared" si="9"/>
        <v>543</v>
      </c>
      <c r="AN24" s="43">
        <f t="shared" si="10"/>
        <v>651.6</v>
      </c>
      <c r="AO24" s="42">
        <f t="shared" si="11"/>
        <v>3620</v>
      </c>
      <c r="AP24" s="41">
        <f t="shared" si="12"/>
        <v>4344</v>
      </c>
      <c r="AU24" s="66">
        <v>37</v>
      </c>
      <c r="AV24" s="40">
        <v>3620</v>
      </c>
      <c r="AX24" s="480"/>
    </row>
    <row r="25" spans="1:50">
      <c r="A25" s="73" t="s">
        <v>1298</v>
      </c>
      <c r="B25" s="72" t="s">
        <v>915</v>
      </c>
      <c r="C25" s="185">
        <v>200</v>
      </c>
      <c r="D25" s="74">
        <v>1000</v>
      </c>
      <c r="E25" s="74">
        <v>600</v>
      </c>
      <c r="F25" s="70" t="str">
        <f t="shared" si="0"/>
        <v>1000x600x200</v>
      </c>
      <c r="G25" s="178" t="s">
        <v>914</v>
      </c>
      <c r="H25" s="177" t="s">
        <v>913</v>
      </c>
      <c r="I25" s="176" t="s">
        <v>1</v>
      </c>
      <c r="J25" s="65" t="str">
        <f t="shared" si="13"/>
        <v>C</v>
      </c>
      <c r="K25" s="64" t="str">
        <f t="shared" si="13"/>
        <v>C</v>
      </c>
      <c r="L25" s="64" t="str">
        <f t="shared" si="13"/>
        <v>C</v>
      </c>
      <c r="M25" s="63"/>
      <c r="N25" s="62">
        <v>2</v>
      </c>
      <c r="O25" s="55">
        <f t="shared" si="2"/>
        <v>1.2</v>
      </c>
      <c r="P25" s="54">
        <f t="shared" si="3"/>
        <v>0.24</v>
      </c>
      <c r="Q25" s="53">
        <f t="shared" si="4"/>
        <v>8.879999999999999</v>
      </c>
      <c r="R25" s="163"/>
      <c r="S25" s="59"/>
      <c r="T25" s="162"/>
      <c r="U25" s="160"/>
      <c r="V25" s="161"/>
      <c r="W25" s="160"/>
      <c r="X25" s="160"/>
      <c r="Y25" s="159"/>
      <c r="Z25" s="57">
        <v>338</v>
      </c>
      <c r="AA25" s="56" t="s">
        <v>3</v>
      </c>
      <c r="AB25" s="55">
        <f t="shared" ref="AB25:AD29" si="21">IF($AA25="--",$Z25*O25,$AA25*U25)</f>
        <v>405.59999999999997</v>
      </c>
      <c r="AC25" s="54">
        <f t="shared" si="21"/>
        <v>81.11999999999999</v>
      </c>
      <c r="AD25" s="53">
        <f t="shared" si="21"/>
        <v>3001.4399999999996</v>
      </c>
      <c r="AE25" s="155" t="s">
        <v>134</v>
      </c>
      <c r="AF25" s="51">
        <f t="shared" si="14"/>
        <v>1014</v>
      </c>
      <c r="AG25" s="50" t="s">
        <v>1</v>
      </c>
      <c r="AH25" s="49">
        <f t="shared" si="6"/>
        <v>1216.8</v>
      </c>
      <c r="AI25" s="48">
        <f t="shared" si="7"/>
        <v>243.35999999999999</v>
      </c>
      <c r="AJ25" s="47">
        <f t="shared" si="8"/>
        <v>9004.32</v>
      </c>
      <c r="AK25" s="46" t="s">
        <v>912</v>
      </c>
      <c r="AL25" s="45"/>
      <c r="AM25" s="44">
        <f t="shared" si="9"/>
        <v>724</v>
      </c>
      <c r="AN25" s="43">
        <f t="shared" si="10"/>
        <v>868.8</v>
      </c>
      <c r="AO25" s="42">
        <f t="shared" si="11"/>
        <v>3620</v>
      </c>
      <c r="AP25" s="41">
        <f t="shared" si="12"/>
        <v>4344</v>
      </c>
      <c r="AU25" s="66">
        <v>37</v>
      </c>
      <c r="AV25" s="40">
        <v>3620</v>
      </c>
      <c r="AX25" s="480"/>
    </row>
    <row r="26" spans="1:50">
      <c r="A26" s="73" t="s">
        <v>1298</v>
      </c>
      <c r="B26" s="70" t="s">
        <v>899</v>
      </c>
      <c r="C26" s="70">
        <v>50</v>
      </c>
      <c r="D26" s="70">
        <v>800</v>
      </c>
      <c r="E26" s="70">
        <v>600</v>
      </c>
      <c r="F26" s="70" t="str">
        <f t="shared" si="0"/>
        <v>800x600x50</v>
      </c>
      <c r="G26" s="178" t="s">
        <v>911</v>
      </c>
      <c r="H26" s="177" t="s">
        <v>910</v>
      </c>
      <c r="I26" s="176" t="s">
        <v>109</v>
      </c>
      <c r="J26" s="65"/>
      <c r="K26" s="64" t="str">
        <f t="shared" si="13"/>
        <v>A</v>
      </c>
      <c r="L26" s="64" t="str">
        <f t="shared" si="13"/>
        <v>A</v>
      </c>
      <c r="M26" s="63"/>
      <c r="N26" s="62">
        <v>12</v>
      </c>
      <c r="O26" s="55">
        <f t="shared" si="2"/>
        <v>5.76</v>
      </c>
      <c r="P26" s="54">
        <f t="shared" si="3"/>
        <v>0.28799999999999998</v>
      </c>
      <c r="Q26" s="53">
        <f t="shared" si="4"/>
        <v>9.2159999999999993</v>
      </c>
      <c r="R26" s="196">
        <v>24</v>
      </c>
      <c r="S26" s="195" t="s">
        <v>3</v>
      </c>
      <c r="T26" s="174">
        <f t="shared" ref="T26:T31" si="22">R26*N26</f>
        <v>288</v>
      </c>
      <c r="U26" s="55">
        <f t="shared" ref="U26:U31" si="23">O26*R26</f>
        <v>138.24</v>
      </c>
      <c r="V26" s="54">
        <f t="shared" ref="V26:V31" si="24">P26*R26</f>
        <v>6.911999999999999</v>
      </c>
      <c r="W26" s="55">
        <f t="shared" ref="W26:W31" si="25">AU26*V26</f>
        <v>221.18399999999997</v>
      </c>
      <c r="X26" s="55" t="s">
        <v>895</v>
      </c>
      <c r="Y26" s="194">
        <v>2540</v>
      </c>
      <c r="Z26" s="156">
        <f t="shared" ref="Z26:Z31" si="26">AA26*R26</f>
        <v>528</v>
      </c>
      <c r="AA26" s="59">
        <v>22</v>
      </c>
      <c r="AB26" s="55">
        <f t="shared" si="21"/>
        <v>3041.28</v>
      </c>
      <c r="AC26" s="54">
        <f t="shared" si="21"/>
        <v>152.06399999999996</v>
      </c>
      <c r="AD26" s="53">
        <f t="shared" si="21"/>
        <v>4866.0479999999989</v>
      </c>
      <c r="AE26" s="52" t="s">
        <v>2</v>
      </c>
      <c r="AF26" s="51">
        <f t="shared" si="14"/>
        <v>1</v>
      </c>
      <c r="AG26" s="172" t="s">
        <v>137</v>
      </c>
      <c r="AH26" s="49">
        <f t="shared" si="6"/>
        <v>138.24</v>
      </c>
      <c r="AI26" s="48">
        <f t="shared" si="7"/>
        <v>6.911999999999999</v>
      </c>
      <c r="AJ26" s="47">
        <f t="shared" si="8"/>
        <v>221.18399999999997</v>
      </c>
      <c r="AK26" s="46" t="s">
        <v>909</v>
      </c>
      <c r="AL26" s="45" t="s">
        <v>908</v>
      </c>
      <c r="AM26" s="44">
        <f t="shared" si="9"/>
        <v>185</v>
      </c>
      <c r="AN26" s="43">
        <f t="shared" si="10"/>
        <v>222</v>
      </c>
      <c r="AO26" s="42">
        <f t="shared" si="11"/>
        <v>3700</v>
      </c>
      <c r="AP26" s="41">
        <f t="shared" si="12"/>
        <v>4440</v>
      </c>
      <c r="AU26" s="66">
        <v>32</v>
      </c>
      <c r="AV26" s="40">
        <v>3700</v>
      </c>
      <c r="AX26" s="480"/>
    </row>
    <row r="27" spans="1:50">
      <c r="A27" s="73" t="s">
        <v>1298</v>
      </c>
      <c r="B27" s="72" t="s">
        <v>899</v>
      </c>
      <c r="C27" s="70">
        <v>100</v>
      </c>
      <c r="D27" s="72">
        <v>800</v>
      </c>
      <c r="E27" s="72">
        <v>600</v>
      </c>
      <c r="F27" s="70" t="str">
        <f t="shared" si="0"/>
        <v>800x600x100</v>
      </c>
      <c r="G27" s="178" t="s">
        <v>907</v>
      </c>
      <c r="H27" s="177" t="s">
        <v>906</v>
      </c>
      <c r="I27" s="176" t="s">
        <v>109</v>
      </c>
      <c r="J27" s="65"/>
      <c r="K27" s="64" t="str">
        <f t="shared" si="13"/>
        <v>A</v>
      </c>
      <c r="L27" s="64" t="str">
        <f t="shared" si="13"/>
        <v>A</v>
      </c>
      <c r="M27" s="63"/>
      <c r="N27" s="62">
        <v>6</v>
      </c>
      <c r="O27" s="55">
        <f t="shared" si="2"/>
        <v>2.88</v>
      </c>
      <c r="P27" s="54">
        <f t="shared" si="3"/>
        <v>0.28799999999999998</v>
      </c>
      <c r="Q27" s="53">
        <f t="shared" si="4"/>
        <v>9.2159999999999993</v>
      </c>
      <c r="R27" s="196">
        <v>36</v>
      </c>
      <c r="S27" s="195" t="s">
        <v>3</v>
      </c>
      <c r="T27" s="174">
        <f t="shared" si="22"/>
        <v>216</v>
      </c>
      <c r="U27" s="55">
        <f t="shared" si="23"/>
        <v>103.67999999999999</v>
      </c>
      <c r="V27" s="54">
        <f t="shared" si="24"/>
        <v>10.367999999999999</v>
      </c>
      <c r="W27" s="55">
        <f t="shared" si="25"/>
        <v>331.77599999999995</v>
      </c>
      <c r="X27" s="55" t="s">
        <v>895</v>
      </c>
      <c r="Y27" s="194">
        <v>2540</v>
      </c>
      <c r="Z27" s="156">
        <f t="shared" si="26"/>
        <v>720</v>
      </c>
      <c r="AA27" s="59">
        <v>20</v>
      </c>
      <c r="AB27" s="55">
        <f t="shared" si="21"/>
        <v>2073.6</v>
      </c>
      <c r="AC27" s="54">
        <f t="shared" si="21"/>
        <v>207.35999999999996</v>
      </c>
      <c r="AD27" s="53">
        <f t="shared" si="21"/>
        <v>6635.5199999999986</v>
      </c>
      <c r="AE27" s="52" t="s">
        <v>2</v>
      </c>
      <c r="AF27" s="51">
        <f t="shared" si="14"/>
        <v>1</v>
      </c>
      <c r="AG27" s="172" t="s">
        <v>137</v>
      </c>
      <c r="AH27" s="49">
        <f t="shared" si="6"/>
        <v>103.67999999999999</v>
      </c>
      <c r="AI27" s="48">
        <f t="shared" si="7"/>
        <v>10.367999999999999</v>
      </c>
      <c r="AJ27" s="47">
        <f t="shared" si="8"/>
        <v>331.77599999999995</v>
      </c>
      <c r="AK27" s="46" t="s">
        <v>905</v>
      </c>
      <c r="AL27" s="45" t="s">
        <v>904</v>
      </c>
      <c r="AM27" s="44">
        <f t="shared" si="9"/>
        <v>370</v>
      </c>
      <c r="AN27" s="43">
        <f t="shared" si="10"/>
        <v>444</v>
      </c>
      <c r="AO27" s="42">
        <f t="shared" si="11"/>
        <v>3700</v>
      </c>
      <c r="AP27" s="41">
        <f t="shared" si="12"/>
        <v>4440</v>
      </c>
      <c r="AU27" s="66">
        <v>32</v>
      </c>
      <c r="AV27" s="40">
        <v>3700</v>
      </c>
      <c r="AX27" s="480"/>
    </row>
    <row r="28" spans="1:50">
      <c r="A28" s="73" t="s">
        <v>1298</v>
      </c>
      <c r="B28" s="72" t="s">
        <v>899</v>
      </c>
      <c r="C28" s="72">
        <v>100</v>
      </c>
      <c r="D28" s="70">
        <v>1200</v>
      </c>
      <c r="E28" s="70">
        <v>600</v>
      </c>
      <c r="F28" s="70" t="str">
        <f t="shared" si="0"/>
        <v>1200x600x100</v>
      </c>
      <c r="G28" s="178" t="s">
        <v>903</v>
      </c>
      <c r="H28" s="177" t="s">
        <v>902</v>
      </c>
      <c r="I28" s="176" t="s">
        <v>109</v>
      </c>
      <c r="J28" s="65"/>
      <c r="K28" s="64" t="str">
        <f t="shared" si="13"/>
        <v>A</v>
      </c>
      <c r="L28" s="64" t="str">
        <f t="shared" si="13"/>
        <v>A</v>
      </c>
      <c r="M28" s="63"/>
      <c r="N28" s="62">
        <v>6</v>
      </c>
      <c r="O28" s="55">
        <f t="shared" si="2"/>
        <v>4.32</v>
      </c>
      <c r="P28" s="54">
        <f t="shared" si="3"/>
        <v>0.432</v>
      </c>
      <c r="Q28" s="53">
        <f t="shared" si="4"/>
        <v>13.824</v>
      </c>
      <c r="R28" s="196">
        <v>24</v>
      </c>
      <c r="S28" s="195" t="s">
        <v>3</v>
      </c>
      <c r="T28" s="174">
        <f t="shared" si="22"/>
        <v>144</v>
      </c>
      <c r="U28" s="55">
        <f t="shared" si="23"/>
        <v>103.68</v>
      </c>
      <c r="V28" s="54">
        <f t="shared" si="24"/>
        <v>10.368</v>
      </c>
      <c r="W28" s="55">
        <f t="shared" si="25"/>
        <v>331.77600000000001</v>
      </c>
      <c r="X28" s="55" t="s">
        <v>895</v>
      </c>
      <c r="Y28" s="194">
        <v>2540</v>
      </c>
      <c r="Z28" s="156">
        <f t="shared" si="26"/>
        <v>480</v>
      </c>
      <c r="AA28" s="59">
        <v>20</v>
      </c>
      <c r="AB28" s="55">
        <f t="shared" si="21"/>
        <v>2073.6000000000004</v>
      </c>
      <c r="AC28" s="54">
        <f t="shared" si="21"/>
        <v>207.36</v>
      </c>
      <c r="AD28" s="53">
        <f t="shared" si="21"/>
        <v>6635.52</v>
      </c>
      <c r="AE28" s="52" t="s">
        <v>2</v>
      </c>
      <c r="AF28" s="51">
        <f t="shared" si="14"/>
        <v>1</v>
      </c>
      <c r="AG28" s="172" t="s">
        <v>137</v>
      </c>
      <c r="AH28" s="49">
        <f t="shared" si="6"/>
        <v>103.68</v>
      </c>
      <c r="AI28" s="48">
        <f t="shared" si="7"/>
        <v>10.368</v>
      </c>
      <c r="AJ28" s="47">
        <f t="shared" si="8"/>
        <v>331.77600000000001</v>
      </c>
      <c r="AK28" s="46" t="s">
        <v>901</v>
      </c>
      <c r="AL28" s="45" t="s">
        <v>900</v>
      </c>
      <c r="AM28" s="44">
        <f t="shared" si="9"/>
        <v>370</v>
      </c>
      <c r="AN28" s="43">
        <f t="shared" si="10"/>
        <v>444</v>
      </c>
      <c r="AO28" s="42">
        <f t="shared" si="11"/>
        <v>3700</v>
      </c>
      <c r="AP28" s="41">
        <f t="shared" si="12"/>
        <v>4440</v>
      </c>
      <c r="AU28" s="66">
        <v>32</v>
      </c>
      <c r="AV28" s="40">
        <v>3700</v>
      </c>
      <c r="AX28" s="480"/>
    </row>
    <row r="29" spans="1:50">
      <c r="A29" s="73" t="s">
        <v>1298</v>
      </c>
      <c r="B29" s="72" t="s">
        <v>899</v>
      </c>
      <c r="C29" s="70">
        <v>150</v>
      </c>
      <c r="D29" s="72">
        <v>1200</v>
      </c>
      <c r="E29" s="72">
        <v>600</v>
      </c>
      <c r="F29" s="70" t="str">
        <f t="shared" si="0"/>
        <v>1200x600x150</v>
      </c>
      <c r="G29" s="178" t="s">
        <v>897</v>
      </c>
      <c r="H29" s="177" t="s">
        <v>896</v>
      </c>
      <c r="I29" s="176" t="s">
        <v>109</v>
      </c>
      <c r="J29" s="65"/>
      <c r="K29" s="64" t="str">
        <f t="shared" si="13"/>
        <v>A</v>
      </c>
      <c r="L29" s="64" t="str">
        <f t="shared" si="13"/>
        <v>A</v>
      </c>
      <c r="M29" s="63"/>
      <c r="N29" s="62">
        <v>5</v>
      </c>
      <c r="O29" s="55">
        <f t="shared" si="2"/>
        <v>3.6</v>
      </c>
      <c r="P29" s="54">
        <f t="shared" si="3"/>
        <v>0.54</v>
      </c>
      <c r="Q29" s="53">
        <f t="shared" si="4"/>
        <v>17.28</v>
      </c>
      <c r="R29" s="196">
        <v>20</v>
      </c>
      <c r="S29" s="195" t="s">
        <v>3</v>
      </c>
      <c r="T29" s="174">
        <f t="shared" si="22"/>
        <v>100</v>
      </c>
      <c r="U29" s="55">
        <f t="shared" si="23"/>
        <v>72</v>
      </c>
      <c r="V29" s="54">
        <f t="shared" si="24"/>
        <v>10.8</v>
      </c>
      <c r="W29" s="55">
        <f t="shared" si="25"/>
        <v>345.6</v>
      </c>
      <c r="X29" s="55" t="s">
        <v>895</v>
      </c>
      <c r="Y29" s="194">
        <v>2540</v>
      </c>
      <c r="Z29" s="156">
        <f t="shared" si="26"/>
        <v>400</v>
      </c>
      <c r="AA29" s="59">
        <v>20</v>
      </c>
      <c r="AB29" s="55">
        <f t="shared" si="21"/>
        <v>1440</v>
      </c>
      <c r="AC29" s="54">
        <f t="shared" si="21"/>
        <v>216</v>
      </c>
      <c r="AD29" s="53">
        <f t="shared" si="21"/>
        <v>6912</v>
      </c>
      <c r="AE29" s="52" t="s">
        <v>2</v>
      </c>
      <c r="AF29" s="51">
        <f t="shared" si="14"/>
        <v>1</v>
      </c>
      <c r="AG29" s="172" t="s">
        <v>137</v>
      </c>
      <c r="AH29" s="49">
        <f t="shared" si="6"/>
        <v>72</v>
      </c>
      <c r="AI29" s="48">
        <f t="shared" si="7"/>
        <v>10.8</v>
      </c>
      <c r="AJ29" s="47">
        <f t="shared" si="8"/>
        <v>345.6</v>
      </c>
      <c r="AK29" s="46" t="s">
        <v>894</v>
      </c>
      <c r="AL29" s="45" t="s">
        <v>893</v>
      </c>
      <c r="AM29" s="44">
        <f t="shared" si="9"/>
        <v>555</v>
      </c>
      <c r="AN29" s="43">
        <f t="shared" si="10"/>
        <v>666</v>
      </c>
      <c r="AO29" s="42">
        <f t="shared" si="11"/>
        <v>3700</v>
      </c>
      <c r="AP29" s="41">
        <f t="shared" si="12"/>
        <v>4440</v>
      </c>
      <c r="AU29" s="66">
        <v>32</v>
      </c>
      <c r="AV29" s="40">
        <v>3700</v>
      </c>
      <c r="AX29" s="480"/>
    </row>
    <row r="30" spans="1:50">
      <c r="A30" s="73" t="s">
        <v>1298</v>
      </c>
      <c r="B30" s="70" t="s">
        <v>1495</v>
      </c>
      <c r="C30" s="70">
        <v>50</v>
      </c>
      <c r="D30" s="70">
        <v>1000</v>
      </c>
      <c r="E30" s="70">
        <v>600</v>
      </c>
      <c r="F30" s="70" t="str">
        <f t="shared" si="0"/>
        <v>1000x600x50</v>
      </c>
      <c r="G30" s="178" t="s">
        <v>1499</v>
      </c>
      <c r="H30" s="177" t="s">
        <v>1497</v>
      </c>
      <c r="I30" s="176" t="s">
        <v>109</v>
      </c>
      <c r="J30" s="65"/>
      <c r="K30" s="64" t="str">
        <f t="shared" si="13"/>
        <v>A</v>
      </c>
      <c r="L30" s="64" t="str">
        <f t="shared" si="13"/>
        <v>A</v>
      </c>
      <c r="M30" s="63"/>
      <c r="N30" s="62">
        <v>12</v>
      </c>
      <c r="O30" s="55">
        <f t="shared" si="2"/>
        <v>7.2</v>
      </c>
      <c r="P30" s="54">
        <f t="shared" si="3"/>
        <v>0.36</v>
      </c>
      <c r="Q30" s="53">
        <f t="shared" si="4"/>
        <v>13.32</v>
      </c>
      <c r="R30" s="57">
        <v>16</v>
      </c>
      <c r="S30" s="195" t="s">
        <v>3</v>
      </c>
      <c r="T30" s="174">
        <f t="shared" si="22"/>
        <v>192</v>
      </c>
      <c r="U30" s="55">
        <f t="shared" si="23"/>
        <v>115.2</v>
      </c>
      <c r="V30" s="54">
        <f t="shared" si="24"/>
        <v>5.76</v>
      </c>
      <c r="W30" s="55">
        <f t="shared" si="25"/>
        <v>213.12</v>
      </c>
      <c r="X30" s="55" t="s">
        <v>381</v>
      </c>
      <c r="Y30" s="194">
        <v>2540</v>
      </c>
      <c r="Z30" s="156">
        <f t="shared" si="26"/>
        <v>384</v>
      </c>
      <c r="AA30" s="59">
        <v>24</v>
      </c>
      <c r="AB30" s="55">
        <f t="shared" ref="AB30:AB31" si="27">IF($AA30="--",$Z30*O30,$AA30*U30)</f>
        <v>2764.8</v>
      </c>
      <c r="AC30" s="54">
        <f t="shared" ref="AC30:AC31" si="28">IF($AA30="--",$Z30*P30,$AA30*V30)</f>
        <v>138.24</v>
      </c>
      <c r="AD30" s="53">
        <f t="shared" ref="AD30:AD31" si="29">IF($AA30="--",$Z30*Q30,$AA30*W30)</f>
        <v>5114.88</v>
      </c>
      <c r="AE30" s="52" t="s">
        <v>2</v>
      </c>
      <c r="AF30" s="51">
        <f t="shared" si="14"/>
        <v>1</v>
      </c>
      <c r="AG30" s="172" t="s">
        <v>137</v>
      </c>
      <c r="AH30" s="49">
        <f t="shared" si="6"/>
        <v>115.2</v>
      </c>
      <c r="AI30" s="48">
        <f t="shared" si="7"/>
        <v>5.76</v>
      </c>
      <c r="AJ30" s="47">
        <f t="shared" si="8"/>
        <v>213.12</v>
      </c>
      <c r="AK30" s="376" t="s">
        <v>1501</v>
      </c>
      <c r="AL30" s="393" t="s">
        <v>1502</v>
      </c>
      <c r="AM30" s="44">
        <f t="shared" si="9"/>
        <v>190</v>
      </c>
      <c r="AN30" s="43">
        <f t="shared" ref="AN30:AN31" si="30">ROUND(AM30*1.2,2)</f>
        <v>228</v>
      </c>
      <c r="AO30" s="42">
        <f t="shared" si="11"/>
        <v>3800</v>
      </c>
      <c r="AP30" s="41">
        <f t="shared" ref="AP30:AP31" si="31">ROUND(AO30*1.2,2)</f>
        <v>4560</v>
      </c>
      <c r="AU30" s="66">
        <v>37</v>
      </c>
      <c r="AV30" s="40">
        <v>3800</v>
      </c>
      <c r="AX30" s="480"/>
    </row>
    <row r="31" spans="1:50">
      <c r="A31" s="73" t="s">
        <v>1298</v>
      </c>
      <c r="B31" s="72" t="s">
        <v>1495</v>
      </c>
      <c r="C31" s="70">
        <v>100</v>
      </c>
      <c r="D31" s="74">
        <v>1000</v>
      </c>
      <c r="E31" s="74">
        <v>600</v>
      </c>
      <c r="F31" s="70" t="str">
        <f t="shared" si="0"/>
        <v>1000x600x100</v>
      </c>
      <c r="G31" s="178" t="s">
        <v>1500</v>
      </c>
      <c r="H31" s="177" t="s">
        <v>1498</v>
      </c>
      <c r="I31" s="176" t="s">
        <v>109</v>
      </c>
      <c r="J31" s="65"/>
      <c r="K31" s="64" t="str">
        <f t="shared" si="13"/>
        <v>A</v>
      </c>
      <c r="L31" s="64" t="str">
        <f t="shared" si="13"/>
        <v>A</v>
      </c>
      <c r="M31" s="63"/>
      <c r="N31" s="62">
        <v>6</v>
      </c>
      <c r="O31" s="55">
        <f t="shared" si="2"/>
        <v>3.6</v>
      </c>
      <c r="P31" s="54">
        <f t="shared" si="3"/>
        <v>0.36</v>
      </c>
      <c r="Q31" s="53">
        <f t="shared" si="4"/>
        <v>13.32</v>
      </c>
      <c r="R31" s="57">
        <v>16</v>
      </c>
      <c r="S31" s="195" t="s">
        <v>3</v>
      </c>
      <c r="T31" s="174">
        <f t="shared" si="22"/>
        <v>96</v>
      </c>
      <c r="U31" s="55">
        <f t="shared" si="23"/>
        <v>57.6</v>
      </c>
      <c r="V31" s="54">
        <f t="shared" si="24"/>
        <v>5.76</v>
      </c>
      <c r="W31" s="55">
        <f t="shared" si="25"/>
        <v>213.12</v>
      </c>
      <c r="X31" s="55" t="s">
        <v>381</v>
      </c>
      <c r="Y31" s="194">
        <v>2540</v>
      </c>
      <c r="Z31" s="156">
        <f t="shared" si="26"/>
        <v>384</v>
      </c>
      <c r="AA31" s="59">
        <v>24</v>
      </c>
      <c r="AB31" s="55">
        <f t="shared" si="27"/>
        <v>1382.4</v>
      </c>
      <c r="AC31" s="54">
        <f t="shared" si="28"/>
        <v>138.24</v>
      </c>
      <c r="AD31" s="53">
        <f t="shared" si="29"/>
        <v>5114.88</v>
      </c>
      <c r="AE31" s="52" t="s">
        <v>2</v>
      </c>
      <c r="AF31" s="51">
        <f t="shared" si="14"/>
        <v>1</v>
      </c>
      <c r="AG31" s="172" t="s">
        <v>137</v>
      </c>
      <c r="AH31" s="49">
        <f t="shared" si="6"/>
        <v>57.6</v>
      </c>
      <c r="AI31" s="48">
        <f t="shared" si="7"/>
        <v>5.76</v>
      </c>
      <c r="AJ31" s="47">
        <f t="shared" si="8"/>
        <v>213.12</v>
      </c>
      <c r="AK31" s="376" t="s">
        <v>1503</v>
      </c>
      <c r="AL31" s="393" t="s">
        <v>1504</v>
      </c>
      <c r="AM31" s="44">
        <f t="shared" si="9"/>
        <v>380</v>
      </c>
      <c r="AN31" s="43">
        <f t="shared" si="30"/>
        <v>456</v>
      </c>
      <c r="AO31" s="42">
        <f t="shared" si="11"/>
        <v>3800</v>
      </c>
      <c r="AP31" s="41">
        <f t="shared" si="31"/>
        <v>4560</v>
      </c>
      <c r="AU31" s="66">
        <v>37</v>
      </c>
      <c r="AV31" s="40">
        <v>3800</v>
      </c>
      <c r="AX31" s="480"/>
    </row>
    <row r="32" spans="1:50">
      <c r="A32" s="73" t="s">
        <v>1298</v>
      </c>
      <c r="B32" s="70" t="s">
        <v>885</v>
      </c>
      <c r="C32" s="185">
        <v>50</v>
      </c>
      <c r="D32" s="71">
        <v>1000</v>
      </c>
      <c r="E32" s="71">
        <v>600</v>
      </c>
      <c r="F32" s="70" t="str">
        <f t="shared" si="0"/>
        <v>1000x600x50</v>
      </c>
      <c r="G32" s="178" t="s">
        <v>892</v>
      </c>
      <c r="H32" s="177" t="s">
        <v>891</v>
      </c>
      <c r="I32" s="176" t="s">
        <v>1</v>
      </c>
      <c r="J32" s="65" t="s">
        <v>2</v>
      </c>
      <c r="K32" s="64" t="s">
        <v>2</v>
      </c>
      <c r="L32" s="503" t="s">
        <v>205</v>
      </c>
      <c r="M32" s="63" t="s">
        <v>2</v>
      </c>
      <c r="N32" s="62">
        <v>8</v>
      </c>
      <c r="O32" s="55">
        <f t="shared" si="2"/>
        <v>4.8</v>
      </c>
      <c r="P32" s="54">
        <f t="shared" si="3"/>
        <v>0.24</v>
      </c>
      <c r="Q32" s="53">
        <f t="shared" si="4"/>
        <v>10.799999999999999</v>
      </c>
      <c r="R32" s="163"/>
      <c r="S32" s="59"/>
      <c r="T32" s="162"/>
      <c r="U32" s="160"/>
      <c r="V32" s="161"/>
      <c r="W32" s="160"/>
      <c r="X32" s="160"/>
      <c r="Y32" s="159"/>
      <c r="Z32" s="57">
        <v>338</v>
      </c>
      <c r="AA32" s="56" t="s">
        <v>3</v>
      </c>
      <c r="AB32" s="55">
        <f t="shared" ref="AB32:AB54" si="32">IF($AA32="--",$Z32*O32,$AA32*U32)</f>
        <v>1622.3999999999999</v>
      </c>
      <c r="AC32" s="54">
        <f t="shared" ref="AC32:AC54" si="33">IF($AA32="--",$Z32*P32,$AA32*V32)</f>
        <v>81.11999999999999</v>
      </c>
      <c r="AD32" s="53">
        <f t="shared" ref="AD32:AD54" si="34">IF($AA32="--",$Z32*Q32,$AA32*W32)</f>
        <v>3650.3999999999996</v>
      </c>
      <c r="AE32" s="52" t="s">
        <v>1834</v>
      </c>
      <c r="AF32" s="51">
        <f t="shared" si="14"/>
        <v>1</v>
      </c>
      <c r="AG32" s="50" t="s">
        <v>1</v>
      </c>
      <c r="AH32" s="49">
        <f t="shared" si="6"/>
        <v>4.8</v>
      </c>
      <c r="AI32" s="48">
        <f t="shared" si="7"/>
        <v>0.24</v>
      </c>
      <c r="AJ32" s="47">
        <f t="shared" si="8"/>
        <v>10.799999999999999</v>
      </c>
      <c r="AK32" s="46" t="s">
        <v>889</v>
      </c>
      <c r="AL32" s="45"/>
      <c r="AM32" s="44">
        <f t="shared" si="9"/>
        <v>194</v>
      </c>
      <c r="AN32" s="43">
        <f>ROUND(AM32*1.2,2)</f>
        <v>232.8</v>
      </c>
      <c r="AO32" s="42">
        <f t="shared" si="11"/>
        <v>3880</v>
      </c>
      <c r="AP32" s="41">
        <f t="shared" si="12"/>
        <v>4656</v>
      </c>
      <c r="AU32" s="66">
        <v>45</v>
      </c>
      <c r="AV32" s="40">
        <v>3880</v>
      </c>
      <c r="AX32" s="480"/>
    </row>
    <row r="33" spans="1:50">
      <c r="A33" s="73" t="s">
        <v>1298</v>
      </c>
      <c r="B33" s="72" t="s">
        <v>885</v>
      </c>
      <c r="C33" s="74">
        <v>50</v>
      </c>
      <c r="D33" s="74">
        <v>1000</v>
      </c>
      <c r="E33" s="74">
        <v>600</v>
      </c>
      <c r="F33" s="72" t="str">
        <f t="shared" si="0"/>
        <v>1000x600x50</v>
      </c>
      <c r="G33" s="178" t="s">
        <v>890</v>
      </c>
      <c r="H33" s="177" t="s">
        <v>1701</v>
      </c>
      <c r="I33" s="176" t="s">
        <v>109</v>
      </c>
      <c r="J33" s="65" t="str">
        <f t="shared" si="13"/>
        <v>A</v>
      </c>
      <c r="K33" s="64" t="str">
        <f t="shared" si="13"/>
        <v>A</v>
      </c>
      <c r="L33" s="64" t="str">
        <f t="shared" si="13"/>
        <v>A</v>
      </c>
      <c r="M33" s="63" t="str">
        <f t="shared" si="13"/>
        <v>A</v>
      </c>
      <c r="N33" s="62">
        <v>8</v>
      </c>
      <c r="O33" s="55">
        <f t="shared" si="2"/>
        <v>4.8</v>
      </c>
      <c r="P33" s="54">
        <f t="shared" si="3"/>
        <v>0.24</v>
      </c>
      <c r="Q33" s="53">
        <f t="shared" si="4"/>
        <v>10.799999999999999</v>
      </c>
      <c r="R33" s="57">
        <v>24</v>
      </c>
      <c r="S33" s="59">
        <v>4</v>
      </c>
      <c r="T33" s="174">
        <f>R33*N33</f>
        <v>192</v>
      </c>
      <c r="U33" s="55">
        <f>O33*R33</f>
        <v>115.19999999999999</v>
      </c>
      <c r="V33" s="54">
        <f>P33*R33</f>
        <v>5.76</v>
      </c>
      <c r="W33" s="55">
        <f>AU33*V33</f>
        <v>259.2</v>
      </c>
      <c r="X33" s="55" t="s">
        <v>198</v>
      </c>
      <c r="Y33" s="179">
        <f>R33/S33*N33*C33+140</f>
        <v>2540</v>
      </c>
      <c r="Z33" s="156">
        <f>AA33*R33</f>
        <v>312</v>
      </c>
      <c r="AA33" s="59">
        <v>13</v>
      </c>
      <c r="AB33" s="55">
        <f t="shared" si="32"/>
        <v>1497.6</v>
      </c>
      <c r="AC33" s="54">
        <f t="shared" si="33"/>
        <v>74.88</v>
      </c>
      <c r="AD33" s="53">
        <f t="shared" si="34"/>
        <v>3369.6</v>
      </c>
      <c r="AE33" s="52" t="s">
        <v>2</v>
      </c>
      <c r="AF33" s="51">
        <f t="shared" si="14"/>
        <v>1</v>
      </c>
      <c r="AG33" s="172" t="s">
        <v>137</v>
      </c>
      <c r="AH33" s="49">
        <f t="shared" si="6"/>
        <v>115.19999999999999</v>
      </c>
      <c r="AI33" s="48">
        <f t="shared" si="7"/>
        <v>5.76</v>
      </c>
      <c r="AJ33" s="47">
        <f t="shared" si="8"/>
        <v>259.2</v>
      </c>
      <c r="AK33" s="46" t="s">
        <v>889</v>
      </c>
      <c r="AL33" s="45" t="s">
        <v>888</v>
      </c>
      <c r="AM33" s="44">
        <f t="shared" si="9"/>
        <v>194</v>
      </c>
      <c r="AN33" s="43">
        <f t="shared" si="10"/>
        <v>232.8</v>
      </c>
      <c r="AO33" s="42">
        <f t="shared" si="11"/>
        <v>3880</v>
      </c>
      <c r="AP33" s="41">
        <f t="shared" si="12"/>
        <v>4656</v>
      </c>
      <c r="AU33" s="66">
        <v>45</v>
      </c>
      <c r="AV33" s="40">
        <v>3880</v>
      </c>
      <c r="AX33" s="480"/>
    </row>
    <row r="34" spans="1:50">
      <c r="A34" s="73" t="s">
        <v>1298</v>
      </c>
      <c r="B34" s="72" t="s">
        <v>885</v>
      </c>
      <c r="C34" s="185">
        <v>100</v>
      </c>
      <c r="D34" s="74">
        <v>1000</v>
      </c>
      <c r="E34" s="74">
        <v>600</v>
      </c>
      <c r="F34" s="70" t="str">
        <f t="shared" si="0"/>
        <v>1000x600x100</v>
      </c>
      <c r="G34" s="178" t="s">
        <v>887</v>
      </c>
      <c r="H34" s="177" t="s">
        <v>886</v>
      </c>
      <c r="I34" s="176" t="s">
        <v>1</v>
      </c>
      <c r="J34" s="65" t="s">
        <v>2</v>
      </c>
      <c r="K34" s="64" t="s">
        <v>2</v>
      </c>
      <c r="L34" s="503" t="s">
        <v>205</v>
      </c>
      <c r="M34" s="63" t="s">
        <v>2</v>
      </c>
      <c r="N34" s="62">
        <v>4</v>
      </c>
      <c r="O34" s="55">
        <f t="shared" si="2"/>
        <v>2.4</v>
      </c>
      <c r="P34" s="54">
        <f t="shared" si="3"/>
        <v>0.24</v>
      </c>
      <c r="Q34" s="53">
        <f t="shared" si="4"/>
        <v>10.799999999999999</v>
      </c>
      <c r="R34" s="163"/>
      <c r="S34" s="59"/>
      <c r="T34" s="162"/>
      <c r="U34" s="160"/>
      <c r="V34" s="161"/>
      <c r="W34" s="160"/>
      <c r="X34" s="160"/>
      <c r="Y34" s="159"/>
      <c r="Z34" s="57">
        <v>338</v>
      </c>
      <c r="AA34" s="56" t="s">
        <v>3</v>
      </c>
      <c r="AB34" s="55">
        <f t="shared" si="32"/>
        <v>811.19999999999993</v>
      </c>
      <c r="AC34" s="54">
        <f t="shared" si="33"/>
        <v>81.11999999999999</v>
      </c>
      <c r="AD34" s="53">
        <f t="shared" si="34"/>
        <v>3650.3999999999996</v>
      </c>
      <c r="AE34" s="52" t="s">
        <v>1834</v>
      </c>
      <c r="AF34" s="51">
        <f t="shared" si="14"/>
        <v>1</v>
      </c>
      <c r="AG34" s="50" t="s">
        <v>1</v>
      </c>
      <c r="AH34" s="49">
        <f t="shared" si="6"/>
        <v>2.4</v>
      </c>
      <c r="AI34" s="48">
        <f t="shared" si="7"/>
        <v>0.24</v>
      </c>
      <c r="AJ34" s="47">
        <f t="shared" si="8"/>
        <v>10.799999999999999</v>
      </c>
      <c r="AK34" s="46" t="s">
        <v>882</v>
      </c>
      <c r="AL34" s="45"/>
      <c r="AM34" s="44">
        <f t="shared" si="9"/>
        <v>388</v>
      </c>
      <c r="AN34" s="43">
        <f t="shared" si="10"/>
        <v>465.6</v>
      </c>
      <c r="AO34" s="42">
        <f t="shared" si="11"/>
        <v>3880</v>
      </c>
      <c r="AP34" s="41">
        <f t="shared" si="12"/>
        <v>4656</v>
      </c>
      <c r="AU34" s="66">
        <v>45</v>
      </c>
      <c r="AV34" s="40">
        <v>3880</v>
      </c>
      <c r="AX34" s="480"/>
    </row>
    <row r="35" spans="1:50">
      <c r="A35" s="73" t="s">
        <v>1298</v>
      </c>
      <c r="B35" s="72" t="s">
        <v>885</v>
      </c>
      <c r="C35" s="74">
        <v>100</v>
      </c>
      <c r="D35" s="74">
        <v>1000</v>
      </c>
      <c r="E35" s="74">
        <v>600</v>
      </c>
      <c r="F35" s="72" t="str">
        <f t="shared" si="0"/>
        <v>1000x600x100</v>
      </c>
      <c r="G35" s="178" t="s">
        <v>883</v>
      </c>
      <c r="H35" s="177" t="s">
        <v>1702</v>
      </c>
      <c r="I35" s="176" t="s">
        <v>109</v>
      </c>
      <c r="J35" s="65" t="str">
        <f t="shared" ref="J35:M36" si="35">$AE35</f>
        <v>A</v>
      </c>
      <c r="K35" s="64" t="str">
        <f t="shared" si="35"/>
        <v>A</v>
      </c>
      <c r="L35" s="64" t="str">
        <f t="shared" si="35"/>
        <v>A</v>
      </c>
      <c r="M35" s="63" t="str">
        <f t="shared" si="35"/>
        <v>A</v>
      </c>
      <c r="N35" s="62">
        <v>4</v>
      </c>
      <c r="O35" s="55">
        <f t="shared" si="2"/>
        <v>2.4</v>
      </c>
      <c r="P35" s="54">
        <f t="shared" si="3"/>
        <v>0.24</v>
      </c>
      <c r="Q35" s="53">
        <f t="shared" si="4"/>
        <v>10.799999999999999</v>
      </c>
      <c r="R35" s="57">
        <v>24</v>
      </c>
      <c r="S35" s="59">
        <v>4</v>
      </c>
      <c r="T35" s="174">
        <f>R35*N35</f>
        <v>96</v>
      </c>
      <c r="U35" s="55">
        <f>O35*R35</f>
        <v>57.599999999999994</v>
      </c>
      <c r="V35" s="54">
        <f>P35*R35</f>
        <v>5.76</v>
      </c>
      <c r="W35" s="55">
        <f>AU35*V35</f>
        <v>259.2</v>
      </c>
      <c r="X35" s="55" t="s">
        <v>198</v>
      </c>
      <c r="Y35" s="179">
        <f>R35/S35*N35*C35+140</f>
        <v>2540</v>
      </c>
      <c r="Z35" s="156">
        <f>AA35*R35</f>
        <v>312</v>
      </c>
      <c r="AA35" s="59">
        <v>13</v>
      </c>
      <c r="AB35" s="55">
        <f t="shared" si="32"/>
        <v>748.8</v>
      </c>
      <c r="AC35" s="54">
        <f t="shared" si="33"/>
        <v>74.88</v>
      </c>
      <c r="AD35" s="53">
        <f t="shared" si="34"/>
        <v>3369.6</v>
      </c>
      <c r="AE35" s="52" t="s">
        <v>2</v>
      </c>
      <c r="AF35" s="51">
        <f t="shared" si="14"/>
        <v>1</v>
      </c>
      <c r="AG35" s="172" t="s">
        <v>137</v>
      </c>
      <c r="AH35" s="49">
        <f t="shared" si="6"/>
        <v>57.599999999999994</v>
      </c>
      <c r="AI35" s="48">
        <f t="shared" si="7"/>
        <v>5.76</v>
      </c>
      <c r="AJ35" s="47">
        <f t="shared" si="8"/>
        <v>259.2</v>
      </c>
      <c r="AK35" s="46" t="s">
        <v>882</v>
      </c>
      <c r="AL35" s="45" t="s">
        <v>881</v>
      </c>
      <c r="AM35" s="44">
        <f t="shared" si="9"/>
        <v>388</v>
      </c>
      <c r="AN35" s="43">
        <f t="shared" si="10"/>
        <v>465.6</v>
      </c>
      <c r="AO35" s="42">
        <f t="shared" si="11"/>
        <v>3880</v>
      </c>
      <c r="AP35" s="41">
        <f t="shared" si="12"/>
        <v>4656</v>
      </c>
      <c r="AU35" s="66">
        <v>45</v>
      </c>
      <c r="AV35" s="40">
        <v>3880</v>
      </c>
      <c r="AX35" s="480"/>
    </row>
    <row r="36" spans="1:50">
      <c r="A36" s="351" t="s">
        <v>1505</v>
      </c>
      <c r="B36" s="71" t="s">
        <v>870</v>
      </c>
      <c r="C36" s="185">
        <v>50</v>
      </c>
      <c r="D36" s="71">
        <v>1000</v>
      </c>
      <c r="E36" s="71">
        <v>600</v>
      </c>
      <c r="F36" s="70" t="str">
        <f t="shared" si="0"/>
        <v>1000x600x50</v>
      </c>
      <c r="G36" s="178" t="s">
        <v>880</v>
      </c>
      <c r="H36" s="177" t="s">
        <v>879</v>
      </c>
      <c r="I36" s="176" t="s">
        <v>1</v>
      </c>
      <c r="J36" s="65" t="str">
        <f t="shared" si="35"/>
        <v>A</v>
      </c>
      <c r="K36" s="64"/>
      <c r="L36" s="64"/>
      <c r="M36" s="63"/>
      <c r="N36" s="62">
        <v>8</v>
      </c>
      <c r="O36" s="55">
        <f t="shared" si="2"/>
        <v>4.8</v>
      </c>
      <c r="P36" s="54">
        <f t="shared" si="3"/>
        <v>0.24</v>
      </c>
      <c r="Q36" s="53">
        <f t="shared" si="4"/>
        <v>9.6</v>
      </c>
      <c r="R36" s="163"/>
      <c r="S36" s="59"/>
      <c r="T36" s="162"/>
      <c r="U36" s="160"/>
      <c r="V36" s="161"/>
      <c r="W36" s="160"/>
      <c r="X36" s="160"/>
      <c r="Y36" s="159"/>
      <c r="Z36" s="57">
        <v>338</v>
      </c>
      <c r="AA36" s="56" t="s">
        <v>3</v>
      </c>
      <c r="AB36" s="55">
        <f t="shared" si="32"/>
        <v>1622.3999999999999</v>
      </c>
      <c r="AC36" s="54">
        <f t="shared" si="33"/>
        <v>81.11999999999999</v>
      </c>
      <c r="AD36" s="53">
        <f t="shared" si="34"/>
        <v>3244.7999999999997</v>
      </c>
      <c r="AE36" s="52" t="s">
        <v>2</v>
      </c>
      <c r="AF36" s="51">
        <f t="shared" si="14"/>
        <v>1</v>
      </c>
      <c r="AG36" s="50" t="s">
        <v>1</v>
      </c>
      <c r="AH36" s="49">
        <f t="shared" si="6"/>
        <v>4.8</v>
      </c>
      <c r="AI36" s="48">
        <f t="shared" si="7"/>
        <v>0.24</v>
      </c>
      <c r="AJ36" s="47">
        <f t="shared" si="8"/>
        <v>9.6</v>
      </c>
      <c r="AK36" s="46" t="s">
        <v>872</v>
      </c>
      <c r="AL36" s="45"/>
      <c r="AM36" s="44">
        <f t="shared" si="9"/>
        <v>286</v>
      </c>
      <c r="AN36" s="43">
        <f t="shared" si="10"/>
        <v>343.2</v>
      </c>
      <c r="AO36" s="42">
        <f t="shared" si="11"/>
        <v>5720</v>
      </c>
      <c r="AP36" s="41">
        <f t="shared" si="12"/>
        <v>6864</v>
      </c>
      <c r="AU36" s="66">
        <v>40</v>
      </c>
      <c r="AV36" s="40">
        <v>5720</v>
      </c>
      <c r="AX36" s="480"/>
    </row>
    <row r="37" spans="1:50">
      <c r="A37" s="73" t="s">
        <v>1505</v>
      </c>
      <c r="B37" s="74" t="s">
        <v>870</v>
      </c>
      <c r="C37" s="184">
        <v>50</v>
      </c>
      <c r="D37" s="74">
        <v>1000</v>
      </c>
      <c r="E37" s="74">
        <v>600</v>
      </c>
      <c r="F37" s="72" t="str">
        <f t="shared" si="0"/>
        <v>1000x600x50</v>
      </c>
      <c r="G37" s="178" t="s">
        <v>878</v>
      </c>
      <c r="H37" s="177" t="s">
        <v>877</v>
      </c>
      <c r="I37" s="176" t="s">
        <v>1</v>
      </c>
      <c r="J37" s="65"/>
      <c r="K37" s="64" t="str">
        <f t="shared" ref="K37" si="36">$AE37</f>
        <v>A</v>
      </c>
      <c r="L37" s="64"/>
      <c r="M37" s="63"/>
      <c r="N37" s="62">
        <v>8</v>
      </c>
      <c r="O37" s="55">
        <f t="shared" si="2"/>
        <v>4.8</v>
      </c>
      <c r="P37" s="54">
        <f t="shared" si="3"/>
        <v>0.24</v>
      </c>
      <c r="Q37" s="53">
        <f t="shared" si="4"/>
        <v>9.6</v>
      </c>
      <c r="R37" s="163"/>
      <c r="S37" s="59"/>
      <c r="T37" s="162"/>
      <c r="U37" s="160"/>
      <c r="V37" s="161"/>
      <c r="W37" s="160"/>
      <c r="X37" s="160"/>
      <c r="Y37" s="159"/>
      <c r="Z37" s="57">
        <v>338</v>
      </c>
      <c r="AA37" s="56" t="s">
        <v>3</v>
      </c>
      <c r="AB37" s="55">
        <f t="shared" si="32"/>
        <v>1622.3999999999999</v>
      </c>
      <c r="AC37" s="54">
        <f t="shared" si="33"/>
        <v>81.11999999999999</v>
      </c>
      <c r="AD37" s="53">
        <f t="shared" si="34"/>
        <v>3244.7999999999997</v>
      </c>
      <c r="AE37" s="52" t="s">
        <v>2</v>
      </c>
      <c r="AF37" s="51">
        <f t="shared" si="14"/>
        <v>1</v>
      </c>
      <c r="AG37" s="50" t="s">
        <v>1</v>
      </c>
      <c r="AH37" s="49">
        <f t="shared" si="6"/>
        <v>4.8</v>
      </c>
      <c r="AI37" s="48">
        <f t="shared" si="7"/>
        <v>0.24</v>
      </c>
      <c r="AJ37" s="47">
        <f t="shared" si="8"/>
        <v>9.6</v>
      </c>
      <c r="AK37" s="46" t="s">
        <v>872</v>
      </c>
      <c r="AL37" s="45"/>
      <c r="AM37" s="44">
        <f t="shared" si="9"/>
        <v>286</v>
      </c>
      <c r="AN37" s="43">
        <f t="shared" si="10"/>
        <v>343.2</v>
      </c>
      <c r="AO37" s="42">
        <f t="shared" si="11"/>
        <v>5720</v>
      </c>
      <c r="AP37" s="41">
        <f t="shared" si="12"/>
        <v>6864</v>
      </c>
      <c r="AU37" s="66">
        <v>40</v>
      </c>
      <c r="AV37" s="40">
        <v>5720</v>
      </c>
      <c r="AX37" s="480"/>
    </row>
    <row r="38" spans="1:50">
      <c r="A38" s="73" t="s">
        <v>1505</v>
      </c>
      <c r="B38" s="72" t="s">
        <v>870</v>
      </c>
      <c r="C38" s="74">
        <v>50</v>
      </c>
      <c r="D38" s="74">
        <v>1000</v>
      </c>
      <c r="E38" s="74">
        <v>600</v>
      </c>
      <c r="F38" s="72" t="str">
        <f t="shared" si="0"/>
        <v>1000x600x50</v>
      </c>
      <c r="G38" s="178" t="s">
        <v>876</v>
      </c>
      <c r="H38" s="177" t="s">
        <v>875</v>
      </c>
      <c r="I38" s="176" t="s">
        <v>109</v>
      </c>
      <c r="J38" s="65" t="str">
        <f t="shared" ref="J38" si="37">$AE38</f>
        <v>A</v>
      </c>
      <c r="K38" s="64"/>
      <c r="L38" s="64"/>
      <c r="M38" s="63"/>
      <c r="N38" s="62">
        <v>8</v>
      </c>
      <c r="O38" s="55">
        <f t="shared" si="2"/>
        <v>4.8</v>
      </c>
      <c r="P38" s="54">
        <f t="shared" si="3"/>
        <v>0.24</v>
      </c>
      <c r="Q38" s="53">
        <f t="shared" si="4"/>
        <v>9.6</v>
      </c>
      <c r="R38" s="57">
        <v>12</v>
      </c>
      <c r="S38" s="59">
        <v>2</v>
      </c>
      <c r="T38" s="174">
        <f>R38*N38</f>
        <v>96</v>
      </c>
      <c r="U38" s="55">
        <f>O38*R38</f>
        <v>57.599999999999994</v>
      </c>
      <c r="V38" s="54">
        <f>P38*R38</f>
        <v>2.88</v>
      </c>
      <c r="W38" s="55">
        <f>AU38*V38</f>
        <v>115.19999999999999</v>
      </c>
      <c r="X38" s="55" t="s">
        <v>381</v>
      </c>
      <c r="Y38" s="173">
        <f>R38/S38*N38*C38+140</f>
        <v>2540</v>
      </c>
      <c r="Z38" s="156">
        <f>AA38*R38</f>
        <v>312</v>
      </c>
      <c r="AA38" s="59">
        <v>26</v>
      </c>
      <c r="AB38" s="55">
        <f t="shared" si="32"/>
        <v>1497.6</v>
      </c>
      <c r="AC38" s="54">
        <f t="shared" si="33"/>
        <v>74.88</v>
      </c>
      <c r="AD38" s="53">
        <f t="shared" si="34"/>
        <v>2995.2</v>
      </c>
      <c r="AE38" s="52" t="s">
        <v>2</v>
      </c>
      <c r="AF38" s="51">
        <f t="shared" si="14"/>
        <v>1</v>
      </c>
      <c r="AG38" s="172" t="s">
        <v>137</v>
      </c>
      <c r="AH38" s="49">
        <f t="shared" si="6"/>
        <v>57.599999999999994</v>
      </c>
      <c r="AI38" s="48">
        <f t="shared" si="7"/>
        <v>2.88</v>
      </c>
      <c r="AJ38" s="47">
        <f t="shared" si="8"/>
        <v>115.19999999999999</v>
      </c>
      <c r="AK38" s="46" t="s">
        <v>872</v>
      </c>
      <c r="AL38" s="45" t="s">
        <v>871</v>
      </c>
      <c r="AM38" s="44">
        <f t="shared" si="9"/>
        <v>286</v>
      </c>
      <c r="AN38" s="43">
        <f t="shared" si="10"/>
        <v>343.2</v>
      </c>
      <c r="AO38" s="42">
        <f t="shared" si="11"/>
        <v>5720</v>
      </c>
      <c r="AP38" s="41">
        <f t="shared" si="12"/>
        <v>6864</v>
      </c>
      <c r="AU38" s="66">
        <v>40</v>
      </c>
      <c r="AV38" s="40">
        <v>5720</v>
      </c>
      <c r="AX38" s="480"/>
    </row>
    <row r="39" spans="1:50">
      <c r="A39" s="73" t="s">
        <v>1505</v>
      </c>
      <c r="B39" s="72" t="s">
        <v>870</v>
      </c>
      <c r="C39" s="74">
        <v>50</v>
      </c>
      <c r="D39" s="74">
        <v>1000</v>
      </c>
      <c r="E39" s="74">
        <v>600</v>
      </c>
      <c r="F39" s="72" t="str">
        <f t="shared" si="0"/>
        <v>1000x600x50</v>
      </c>
      <c r="G39" s="178" t="s">
        <v>874</v>
      </c>
      <c r="H39" s="177" t="s">
        <v>873</v>
      </c>
      <c r="I39" s="176" t="s">
        <v>109</v>
      </c>
      <c r="J39" s="65"/>
      <c r="K39" s="64" t="str">
        <f t="shared" ref="K39:K41" si="38">$AE39</f>
        <v>A</v>
      </c>
      <c r="L39" s="64"/>
      <c r="M39" s="63"/>
      <c r="N39" s="62">
        <v>8</v>
      </c>
      <c r="O39" s="55">
        <f t="shared" si="2"/>
        <v>4.8</v>
      </c>
      <c r="P39" s="54">
        <f t="shared" si="3"/>
        <v>0.24</v>
      </c>
      <c r="Q39" s="53">
        <f t="shared" si="4"/>
        <v>9.6</v>
      </c>
      <c r="R39" s="57">
        <v>12</v>
      </c>
      <c r="S39" s="59">
        <v>2</v>
      </c>
      <c r="T39" s="174">
        <f>R39*N39</f>
        <v>96</v>
      </c>
      <c r="U39" s="55">
        <f>O39*R39</f>
        <v>57.599999999999994</v>
      </c>
      <c r="V39" s="54">
        <f>P39*R39</f>
        <v>2.88</v>
      </c>
      <c r="W39" s="55">
        <f>AU39*V39</f>
        <v>115.19999999999999</v>
      </c>
      <c r="X39" s="55" t="s">
        <v>381</v>
      </c>
      <c r="Y39" s="173">
        <f>R39/S39*N39*C39+140</f>
        <v>2540</v>
      </c>
      <c r="Z39" s="156">
        <f>AA39*R39</f>
        <v>312</v>
      </c>
      <c r="AA39" s="59">
        <v>26</v>
      </c>
      <c r="AB39" s="55">
        <f t="shared" si="32"/>
        <v>1497.6</v>
      </c>
      <c r="AC39" s="54">
        <f t="shared" si="33"/>
        <v>74.88</v>
      </c>
      <c r="AD39" s="53">
        <f t="shared" si="34"/>
        <v>2995.2</v>
      </c>
      <c r="AE39" s="52" t="s">
        <v>2</v>
      </c>
      <c r="AF39" s="51">
        <f t="shared" si="14"/>
        <v>1</v>
      </c>
      <c r="AG39" s="172" t="s">
        <v>137</v>
      </c>
      <c r="AH39" s="49">
        <f t="shared" si="6"/>
        <v>57.599999999999994</v>
      </c>
      <c r="AI39" s="48">
        <f t="shared" si="7"/>
        <v>2.88</v>
      </c>
      <c r="AJ39" s="47">
        <f t="shared" si="8"/>
        <v>115.19999999999999</v>
      </c>
      <c r="AK39" s="46" t="s">
        <v>872</v>
      </c>
      <c r="AL39" s="45" t="s">
        <v>871</v>
      </c>
      <c r="AM39" s="44">
        <f t="shared" si="9"/>
        <v>286</v>
      </c>
      <c r="AN39" s="43">
        <f t="shared" si="10"/>
        <v>343.2</v>
      </c>
      <c r="AO39" s="42">
        <f t="shared" si="11"/>
        <v>5720</v>
      </c>
      <c r="AP39" s="41">
        <f t="shared" si="12"/>
        <v>6864</v>
      </c>
      <c r="AU39" s="66">
        <v>40</v>
      </c>
      <c r="AV39" s="40">
        <v>5720</v>
      </c>
      <c r="AX39" s="480"/>
    </row>
    <row r="40" spans="1:50">
      <c r="A40" s="351" t="s">
        <v>1506</v>
      </c>
      <c r="B40" s="70" t="s">
        <v>866</v>
      </c>
      <c r="C40" s="193">
        <v>30</v>
      </c>
      <c r="D40" s="71">
        <v>1000</v>
      </c>
      <c r="E40" s="71">
        <v>600</v>
      </c>
      <c r="F40" s="70" t="str">
        <f t="shared" si="0"/>
        <v>1000x600x30</v>
      </c>
      <c r="G40" s="178" t="s">
        <v>868</v>
      </c>
      <c r="H40" s="177" t="s">
        <v>867</v>
      </c>
      <c r="I40" s="176" t="s">
        <v>1</v>
      </c>
      <c r="J40" s="65"/>
      <c r="K40" s="64" t="str">
        <f t="shared" si="38"/>
        <v>A</v>
      </c>
      <c r="L40" s="64"/>
      <c r="M40" s="63"/>
      <c r="N40" s="62">
        <v>4</v>
      </c>
      <c r="O40" s="55">
        <f t="shared" si="2"/>
        <v>2.4</v>
      </c>
      <c r="P40" s="54">
        <f t="shared" si="3"/>
        <v>7.1999999999999995E-2</v>
      </c>
      <c r="Q40" s="53">
        <f t="shared" si="4"/>
        <v>7.919999999999999</v>
      </c>
      <c r="R40" s="57"/>
      <c r="S40" s="59"/>
      <c r="T40" s="174"/>
      <c r="U40" s="55"/>
      <c r="V40" s="54"/>
      <c r="W40" s="55"/>
      <c r="X40" s="55"/>
      <c r="Y40" s="173"/>
      <c r="Z40" s="57">
        <v>1092</v>
      </c>
      <c r="AA40" s="56" t="s">
        <v>3</v>
      </c>
      <c r="AB40" s="55">
        <f t="shared" si="32"/>
        <v>2620.7999999999997</v>
      </c>
      <c r="AC40" s="54">
        <f t="shared" si="33"/>
        <v>78.623999999999995</v>
      </c>
      <c r="AD40" s="53">
        <f t="shared" si="34"/>
        <v>8648.64</v>
      </c>
      <c r="AE40" s="52" t="s">
        <v>2</v>
      </c>
      <c r="AF40" s="51">
        <f t="shared" si="14"/>
        <v>1</v>
      </c>
      <c r="AG40" s="50" t="s">
        <v>1</v>
      </c>
      <c r="AH40" s="49">
        <f t="shared" si="6"/>
        <v>2.4</v>
      </c>
      <c r="AI40" s="48">
        <f t="shared" si="7"/>
        <v>7.1999999999999995E-2</v>
      </c>
      <c r="AJ40" s="47">
        <f t="shared" si="8"/>
        <v>7.919999999999999</v>
      </c>
      <c r="AK40" s="46" t="s">
        <v>862</v>
      </c>
      <c r="AL40" s="45"/>
      <c r="AM40" s="44">
        <f t="shared" si="9"/>
        <v>870</v>
      </c>
      <c r="AN40" s="43">
        <f t="shared" si="10"/>
        <v>1044</v>
      </c>
      <c r="AO40" s="42">
        <f t="shared" si="11"/>
        <v>29000</v>
      </c>
      <c r="AP40" s="41">
        <f t="shared" si="12"/>
        <v>34800</v>
      </c>
      <c r="AU40" s="66">
        <v>110</v>
      </c>
      <c r="AV40" s="40">
        <v>29000</v>
      </c>
      <c r="AX40" s="480"/>
    </row>
    <row r="41" spans="1:50" ht="15.75" thickBot="1">
      <c r="A41" s="39" t="s">
        <v>1506</v>
      </c>
      <c r="B41" s="38" t="s">
        <v>866</v>
      </c>
      <c r="C41" s="36">
        <v>30</v>
      </c>
      <c r="D41" s="36">
        <v>1000</v>
      </c>
      <c r="E41" s="36">
        <v>600</v>
      </c>
      <c r="F41" s="38" t="str">
        <f t="shared" si="0"/>
        <v>1000x600x30</v>
      </c>
      <c r="G41" s="404" t="s">
        <v>864</v>
      </c>
      <c r="H41" s="405" t="s">
        <v>863</v>
      </c>
      <c r="I41" s="406" t="s">
        <v>109</v>
      </c>
      <c r="J41" s="31"/>
      <c r="K41" s="30" t="str">
        <f t="shared" si="38"/>
        <v>A</v>
      </c>
      <c r="L41" s="30"/>
      <c r="M41" s="29"/>
      <c r="N41" s="28">
        <v>4</v>
      </c>
      <c r="O41" s="23">
        <f t="shared" si="2"/>
        <v>2.4</v>
      </c>
      <c r="P41" s="22">
        <f t="shared" si="3"/>
        <v>7.1999999999999995E-2</v>
      </c>
      <c r="Q41" s="21">
        <f t="shared" si="4"/>
        <v>7.919999999999999</v>
      </c>
      <c r="R41" s="25">
        <v>38</v>
      </c>
      <c r="S41" s="27">
        <v>2</v>
      </c>
      <c r="T41" s="181">
        <f>R41*N41</f>
        <v>152</v>
      </c>
      <c r="U41" s="23">
        <f>O41*R41</f>
        <v>91.2</v>
      </c>
      <c r="V41" s="22">
        <f>P41*R41</f>
        <v>2.7359999999999998</v>
      </c>
      <c r="W41" s="23">
        <f>AU41*V41</f>
        <v>300.95999999999998</v>
      </c>
      <c r="X41" s="23" t="s">
        <v>381</v>
      </c>
      <c r="Y41" s="207">
        <f>R41/S41*N41*C41+140</f>
        <v>2420</v>
      </c>
      <c r="Z41" s="180">
        <f>AA41*R41</f>
        <v>988</v>
      </c>
      <c r="AA41" s="27">
        <v>26</v>
      </c>
      <c r="AB41" s="23">
        <f t="shared" si="32"/>
        <v>2371.2000000000003</v>
      </c>
      <c r="AC41" s="22">
        <f t="shared" si="33"/>
        <v>71.135999999999996</v>
      </c>
      <c r="AD41" s="21">
        <f t="shared" si="34"/>
        <v>7824.9599999999991</v>
      </c>
      <c r="AE41" s="20" t="s">
        <v>2</v>
      </c>
      <c r="AF41" s="19">
        <f t="shared" si="14"/>
        <v>1</v>
      </c>
      <c r="AG41" s="171" t="s">
        <v>137</v>
      </c>
      <c r="AH41" s="17">
        <f t="shared" si="6"/>
        <v>91.2</v>
      </c>
      <c r="AI41" s="16">
        <f t="shared" si="7"/>
        <v>2.7359999999999998</v>
      </c>
      <c r="AJ41" s="15">
        <f t="shared" si="8"/>
        <v>300.95999999999998</v>
      </c>
      <c r="AK41" s="14" t="s">
        <v>862</v>
      </c>
      <c r="AL41" s="13" t="s">
        <v>861</v>
      </c>
      <c r="AM41" s="12">
        <f t="shared" si="9"/>
        <v>870</v>
      </c>
      <c r="AN41" s="11">
        <f t="shared" si="10"/>
        <v>1044</v>
      </c>
      <c r="AO41" s="10">
        <f t="shared" si="11"/>
        <v>29000</v>
      </c>
      <c r="AP41" s="9">
        <f t="shared" si="12"/>
        <v>34800</v>
      </c>
      <c r="AU41" s="347">
        <v>110</v>
      </c>
      <c r="AV41" s="348">
        <v>29000</v>
      </c>
      <c r="AX41" s="480"/>
    </row>
    <row r="42" spans="1:50">
      <c r="A42" s="293" t="s">
        <v>1507</v>
      </c>
      <c r="B42" s="234" t="s">
        <v>848</v>
      </c>
      <c r="C42" s="294">
        <v>40</v>
      </c>
      <c r="D42" s="233">
        <v>1000</v>
      </c>
      <c r="E42" s="233">
        <v>600</v>
      </c>
      <c r="F42" s="234" t="str">
        <f t="shared" si="0"/>
        <v>1000x600x40</v>
      </c>
      <c r="G42" s="375" t="s">
        <v>1331</v>
      </c>
      <c r="H42" s="295" t="s">
        <v>860</v>
      </c>
      <c r="I42" s="296" t="s">
        <v>1</v>
      </c>
      <c r="J42" s="241" t="str">
        <f t="shared" ref="J42:M45" si="39">$AE42</f>
        <v>C</v>
      </c>
      <c r="K42" s="242" t="str">
        <f t="shared" si="39"/>
        <v>C</v>
      </c>
      <c r="L42" s="242"/>
      <c r="M42" s="243" t="str">
        <f t="shared" ref="M42" si="40">$AE42</f>
        <v>C</v>
      </c>
      <c r="N42" s="244">
        <v>14</v>
      </c>
      <c r="O42" s="245">
        <f t="shared" si="2"/>
        <v>8.4</v>
      </c>
      <c r="P42" s="297">
        <f t="shared" si="3"/>
        <v>0.33600000000000002</v>
      </c>
      <c r="Q42" s="246">
        <f t="shared" si="4"/>
        <v>13.440000000000001</v>
      </c>
      <c r="R42" s="298"/>
      <c r="S42" s="299"/>
      <c r="T42" s="300"/>
      <c r="U42" s="301"/>
      <c r="V42" s="302"/>
      <c r="W42" s="301"/>
      <c r="X42" s="301"/>
      <c r="Y42" s="303"/>
      <c r="Z42" s="304">
        <v>248</v>
      </c>
      <c r="AA42" s="305" t="s">
        <v>3</v>
      </c>
      <c r="AB42" s="245">
        <f t="shared" si="32"/>
        <v>2083.2000000000003</v>
      </c>
      <c r="AC42" s="297">
        <f t="shared" si="33"/>
        <v>83.328000000000003</v>
      </c>
      <c r="AD42" s="246">
        <f t="shared" si="34"/>
        <v>3333.1200000000003</v>
      </c>
      <c r="AE42" s="306" t="s">
        <v>134</v>
      </c>
      <c r="AF42" s="307">
        <f t="shared" si="14"/>
        <v>670</v>
      </c>
      <c r="AG42" s="308" t="s">
        <v>1</v>
      </c>
      <c r="AH42" s="309">
        <f t="shared" si="6"/>
        <v>5628</v>
      </c>
      <c r="AI42" s="310">
        <f t="shared" si="7"/>
        <v>225.12</v>
      </c>
      <c r="AJ42" s="311">
        <f t="shared" si="8"/>
        <v>9004.8000000000011</v>
      </c>
      <c r="AK42" s="312" t="s">
        <v>859</v>
      </c>
      <c r="AL42" s="313"/>
      <c r="AM42" s="314">
        <f t="shared" si="9"/>
        <v>173.6</v>
      </c>
      <c r="AN42" s="315">
        <f t="shared" si="10"/>
        <v>208.32</v>
      </c>
      <c r="AO42" s="316">
        <f t="shared" si="11"/>
        <v>4340</v>
      </c>
      <c r="AP42" s="317">
        <f t="shared" si="12"/>
        <v>5208</v>
      </c>
      <c r="AU42" s="345">
        <v>40</v>
      </c>
      <c r="AV42" s="346">
        <v>4340</v>
      </c>
      <c r="AX42" s="480"/>
    </row>
    <row r="43" spans="1:50">
      <c r="A43" s="73" t="s">
        <v>1507</v>
      </c>
      <c r="B43" s="72" t="s">
        <v>848</v>
      </c>
      <c r="C43" s="185">
        <v>50</v>
      </c>
      <c r="D43" s="74">
        <v>1000</v>
      </c>
      <c r="E43" s="74">
        <v>600</v>
      </c>
      <c r="F43" s="70" t="str">
        <f t="shared" si="0"/>
        <v>1000x600x50</v>
      </c>
      <c r="G43" s="178" t="s">
        <v>1327</v>
      </c>
      <c r="H43" s="177" t="s">
        <v>858</v>
      </c>
      <c r="I43" s="176" t="s">
        <v>1</v>
      </c>
      <c r="J43" s="65" t="str">
        <f t="shared" si="39"/>
        <v>A</v>
      </c>
      <c r="K43" s="64" t="str">
        <f t="shared" si="39"/>
        <v>A</v>
      </c>
      <c r="L43" s="64" t="str">
        <f t="shared" si="39"/>
        <v>A</v>
      </c>
      <c r="M43" s="63" t="str">
        <f t="shared" si="39"/>
        <v>A</v>
      </c>
      <c r="N43" s="62">
        <v>10</v>
      </c>
      <c r="O43" s="55">
        <f t="shared" si="2"/>
        <v>6</v>
      </c>
      <c r="P43" s="54">
        <f t="shared" si="3"/>
        <v>0.3</v>
      </c>
      <c r="Q43" s="53">
        <f t="shared" si="4"/>
        <v>12</v>
      </c>
      <c r="R43" s="163"/>
      <c r="S43" s="59"/>
      <c r="T43" s="162"/>
      <c r="U43" s="160"/>
      <c r="V43" s="161"/>
      <c r="W43" s="160"/>
      <c r="X43" s="160"/>
      <c r="Y43" s="159"/>
      <c r="Z43" s="57">
        <v>273</v>
      </c>
      <c r="AA43" s="56" t="s">
        <v>3</v>
      </c>
      <c r="AB43" s="55">
        <f t="shared" si="32"/>
        <v>1638</v>
      </c>
      <c r="AC43" s="54">
        <f t="shared" si="33"/>
        <v>81.899999999999991</v>
      </c>
      <c r="AD43" s="53">
        <f t="shared" si="34"/>
        <v>3276</v>
      </c>
      <c r="AE43" s="52" t="s">
        <v>2</v>
      </c>
      <c r="AF43" s="51">
        <f t="shared" si="14"/>
        <v>1</v>
      </c>
      <c r="AG43" s="50" t="s">
        <v>1</v>
      </c>
      <c r="AH43" s="49">
        <f t="shared" si="6"/>
        <v>6</v>
      </c>
      <c r="AI43" s="48">
        <f t="shared" si="7"/>
        <v>0.3</v>
      </c>
      <c r="AJ43" s="47">
        <f t="shared" si="8"/>
        <v>12</v>
      </c>
      <c r="AK43" s="46" t="s">
        <v>857</v>
      </c>
      <c r="AL43" s="45"/>
      <c r="AM43" s="44">
        <f t="shared" si="9"/>
        <v>211</v>
      </c>
      <c r="AN43" s="43">
        <f t="shared" si="10"/>
        <v>253.2</v>
      </c>
      <c r="AO43" s="42">
        <f t="shared" si="11"/>
        <v>4220</v>
      </c>
      <c r="AP43" s="41">
        <f t="shared" si="12"/>
        <v>5064</v>
      </c>
      <c r="AU43" s="66">
        <v>40</v>
      </c>
      <c r="AV43" s="40">
        <v>4220</v>
      </c>
      <c r="AX43" s="480"/>
    </row>
    <row r="44" spans="1:50">
      <c r="A44" s="73" t="s">
        <v>1507</v>
      </c>
      <c r="B44" s="72" t="s">
        <v>848</v>
      </c>
      <c r="C44" s="74">
        <v>50</v>
      </c>
      <c r="D44" s="74">
        <v>1000</v>
      </c>
      <c r="E44" s="74">
        <v>600</v>
      </c>
      <c r="F44" s="72" t="str">
        <f t="shared" si="0"/>
        <v>1000x600x50</v>
      </c>
      <c r="G44" s="178" t="s">
        <v>1328</v>
      </c>
      <c r="H44" s="177" t="s">
        <v>1703</v>
      </c>
      <c r="I44" s="176" t="s">
        <v>109</v>
      </c>
      <c r="J44" s="65" t="str">
        <f t="shared" si="39"/>
        <v>A</v>
      </c>
      <c r="K44" s="64" t="str">
        <f t="shared" si="39"/>
        <v>A</v>
      </c>
      <c r="L44" s="64" t="str">
        <f t="shared" si="39"/>
        <v>A</v>
      </c>
      <c r="M44" s="63" t="str">
        <f t="shared" si="39"/>
        <v>A</v>
      </c>
      <c r="N44" s="62">
        <v>10</v>
      </c>
      <c r="O44" s="55">
        <f t="shared" si="2"/>
        <v>6</v>
      </c>
      <c r="P44" s="54">
        <f t="shared" si="3"/>
        <v>0.3</v>
      </c>
      <c r="Q44" s="53">
        <f t="shared" si="4"/>
        <v>12</v>
      </c>
      <c r="R44" s="57">
        <v>20</v>
      </c>
      <c r="S44" s="59">
        <v>4</v>
      </c>
      <c r="T44" s="174">
        <f>R44*N44</f>
        <v>200</v>
      </c>
      <c r="U44" s="55">
        <f>O44*R44</f>
        <v>120</v>
      </c>
      <c r="V44" s="54">
        <f>P44*R44</f>
        <v>6</v>
      </c>
      <c r="W44" s="55">
        <f>AU44*V44</f>
        <v>240</v>
      </c>
      <c r="X44" s="55" t="s">
        <v>198</v>
      </c>
      <c r="Y44" s="194">
        <v>2560</v>
      </c>
      <c r="Z44" s="156">
        <f>AA44*R44</f>
        <v>260</v>
      </c>
      <c r="AA44" s="59">
        <v>13</v>
      </c>
      <c r="AB44" s="55">
        <f t="shared" si="32"/>
        <v>1560</v>
      </c>
      <c r="AC44" s="54">
        <f t="shared" si="33"/>
        <v>78</v>
      </c>
      <c r="AD44" s="53">
        <f t="shared" si="34"/>
        <v>3120</v>
      </c>
      <c r="AE44" s="52" t="s">
        <v>2</v>
      </c>
      <c r="AF44" s="51">
        <f t="shared" si="14"/>
        <v>1</v>
      </c>
      <c r="AG44" s="172" t="s">
        <v>137</v>
      </c>
      <c r="AH44" s="49">
        <f t="shared" si="6"/>
        <v>120</v>
      </c>
      <c r="AI44" s="48">
        <f t="shared" si="7"/>
        <v>6</v>
      </c>
      <c r="AJ44" s="47">
        <f t="shared" si="8"/>
        <v>240</v>
      </c>
      <c r="AK44" s="46" t="s">
        <v>857</v>
      </c>
      <c r="AL44" s="45" t="s">
        <v>856</v>
      </c>
      <c r="AM44" s="44">
        <f t="shared" si="9"/>
        <v>211</v>
      </c>
      <c r="AN44" s="43">
        <f t="shared" si="10"/>
        <v>253.2</v>
      </c>
      <c r="AO44" s="42">
        <f t="shared" si="11"/>
        <v>4220</v>
      </c>
      <c r="AP44" s="41">
        <f t="shared" si="12"/>
        <v>5064</v>
      </c>
      <c r="AU44" s="66">
        <v>40</v>
      </c>
      <c r="AV44" s="40">
        <v>4220</v>
      </c>
      <c r="AX44" s="480"/>
    </row>
    <row r="45" spans="1:50">
      <c r="A45" s="73" t="s">
        <v>1507</v>
      </c>
      <c r="B45" s="72" t="s">
        <v>848</v>
      </c>
      <c r="C45" s="185">
        <v>60</v>
      </c>
      <c r="D45" s="74">
        <v>1000</v>
      </c>
      <c r="E45" s="74">
        <v>600</v>
      </c>
      <c r="F45" s="70" t="str">
        <f t="shared" si="0"/>
        <v>1000x600x60</v>
      </c>
      <c r="G45" s="178" t="s">
        <v>1332</v>
      </c>
      <c r="H45" s="177" t="s">
        <v>855</v>
      </c>
      <c r="I45" s="176" t="s">
        <v>1</v>
      </c>
      <c r="J45" s="65" t="str">
        <f t="shared" si="39"/>
        <v>C</v>
      </c>
      <c r="K45" s="64" t="str">
        <f t="shared" si="39"/>
        <v>C</v>
      </c>
      <c r="L45" s="64" t="str">
        <f t="shared" si="39"/>
        <v>C</v>
      </c>
      <c r="M45" s="63"/>
      <c r="N45" s="62">
        <v>8</v>
      </c>
      <c r="O45" s="55">
        <f t="shared" si="2"/>
        <v>4.8</v>
      </c>
      <c r="P45" s="54">
        <f t="shared" si="3"/>
        <v>0.28799999999999998</v>
      </c>
      <c r="Q45" s="53">
        <f t="shared" si="4"/>
        <v>11.52</v>
      </c>
      <c r="R45" s="163"/>
      <c r="S45" s="59"/>
      <c r="T45" s="162"/>
      <c r="U45" s="160"/>
      <c r="V45" s="161"/>
      <c r="W45" s="160"/>
      <c r="X45" s="160"/>
      <c r="Y45" s="159"/>
      <c r="Z45" s="57">
        <v>286</v>
      </c>
      <c r="AA45" s="56" t="s">
        <v>3</v>
      </c>
      <c r="AB45" s="55">
        <f t="shared" si="32"/>
        <v>1372.8</v>
      </c>
      <c r="AC45" s="54">
        <f t="shared" si="33"/>
        <v>82.367999999999995</v>
      </c>
      <c r="AD45" s="53">
        <f t="shared" si="34"/>
        <v>3294.72</v>
      </c>
      <c r="AE45" s="155" t="s">
        <v>134</v>
      </c>
      <c r="AF45" s="51">
        <f t="shared" si="14"/>
        <v>782</v>
      </c>
      <c r="AG45" s="50" t="s">
        <v>1</v>
      </c>
      <c r="AH45" s="49">
        <f t="shared" si="6"/>
        <v>3753.6</v>
      </c>
      <c r="AI45" s="48">
        <f t="shared" si="7"/>
        <v>225.21599999999998</v>
      </c>
      <c r="AJ45" s="47">
        <f t="shared" si="8"/>
        <v>9008.64</v>
      </c>
      <c r="AK45" s="46" t="s">
        <v>854</v>
      </c>
      <c r="AL45" s="45"/>
      <c r="AM45" s="44">
        <f t="shared" si="9"/>
        <v>260.39999999999998</v>
      </c>
      <c r="AN45" s="43">
        <f t="shared" si="10"/>
        <v>312.48</v>
      </c>
      <c r="AO45" s="42">
        <f t="shared" si="11"/>
        <v>4340</v>
      </c>
      <c r="AP45" s="41">
        <f t="shared" si="12"/>
        <v>5208</v>
      </c>
      <c r="AU45" s="66">
        <v>40</v>
      </c>
      <c r="AV45" s="40">
        <v>4340</v>
      </c>
      <c r="AX45" s="480"/>
    </row>
    <row r="46" spans="1:50">
      <c r="A46" s="73" t="s">
        <v>1507</v>
      </c>
      <c r="B46" s="72" t="s">
        <v>848</v>
      </c>
      <c r="C46" s="185">
        <v>75</v>
      </c>
      <c r="D46" s="74">
        <v>1000</v>
      </c>
      <c r="E46" s="74">
        <v>600</v>
      </c>
      <c r="F46" s="70" t="str">
        <f t="shared" si="0"/>
        <v>1000x600x75</v>
      </c>
      <c r="G46" s="178" t="s">
        <v>1333</v>
      </c>
      <c r="H46" s="177" t="s">
        <v>853</v>
      </c>
      <c r="I46" s="176" t="s">
        <v>1</v>
      </c>
      <c r="J46" s="65" t="s">
        <v>2</v>
      </c>
      <c r="K46" s="64" t="s">
        <v>2</v>
      </c>
      <c r="L46" s="503" t="s">
        <v>205</v>
      </c>
      <c r="M46" s="504" t="s">
        <v>205</v>
      </c>
      <c r="N46" s="62">
        <v>8</v>
      </c>
      <c r="O46" s="55">
        <f t="shared" si="2"/>
        <v>4.8</v>
      </c>
      <c r="P46" s="54">
        <f t="shared" si="3"/>
        <v>0.36</v>
      </c>
      <c r="Q46" s="53">
        <f t="shared" si="4"/>
        <v>14.399999999999999</v>
      </c>
      <c r="R46" s="163"/>
      <c r="S46" s="59"/>
      <c r="T46" s="162"/>
      <c r="U46" s="160"/>
      <c r="V46" s="161"/>
      <c r="W46" s="160"/>
      <c r="X46" s="160"/>
      <c r="Y46" s="159"/>
      <c r="Z46" s="57">
        <v>228</v>
      </c>
      <c r="AA46" s="56" t="s">
        <v>3</v>
      </c>
      <c r="AB46" s="55">
        <f t="shared" si="32"/>
        <v>1094.3999999999999</v>
      </c>
      <c r="AC46" s="54">
        <f t="shared" si="33"/>
        <v>82.08</v>
      </c>
      <c r="AD46" s="53">
        <f t="shared" si="34"/>
        <v>3283.2</v>
      </c>
      <c r="AE46" s="52" t="s">
        <v>1834</v>
      </c>
      <c r="AF46" s="51">
        <f t="shared" si="14"/>
        <v>1</v>
      </c>
      <c r="AG46" s="50" t="s">
        <v>1</v>
      </c>
      <c r="AH46" s="49">
        <f t="shared" si="6"/>
        <v>4.8</v>
      </c>
      <c r="AI46" s="48">
        <f t="shared" si="7"/>
        <v>0.36</v>
      </c>
      <c r="AJ46" s="47">
        <f t="shared" si="8"/>
        <v>14.399999999999999</v>
      </c>
      <c r="AK46" s="46" t="s">
        <v>852</v>
      </c>
      <c r="AL46" s="45"/>
      <c r="AM46" s="44">
        <f t="shared" si="9"/>
        <v>316.5</v>
      </c>
      <c r="AN46" s="43">
        <f t="shared" si="10"/>
        <v>379.8</v>
      </c>
      <c r="AO46" s="42">
        <f t="shared" si="11"/>
        <v>4220</v>
      </c>
      <c r="AP46" s="41">
        <f t="shared" si="12"/>
        <v>5064</v>
      </c>
      <c r="AU46" s="66">
        <v>40</v>
      </c>
      <c r="AV46" s="40">
        <v>4220</v>
      </c>
      <c r="AX46" s="480"/>
    </row>
    <row r="47" spans="1:50">
      <c r="A47" s="73" t="s">
        <v>1507</v>
      </c>
      <c r="B47" s="72" t="s">
        <v>848</v>
      </c>
      <c r="C47" s="74">
        <v>75</v>
      </c>
      <c r="D47" s="74">
        <v>1000</v>
      </c>
      <c r="E47" s="74">
        <v>600</v>
      </c>
      <c r="F47" s="72" t="str">
        <f t="shared" si="0"/>
        <v>1000x600x75</v>
      </c>
      <c r="G47" s="178" t="s">
        <v>1434</v>
      </c>
      <c r="H47" s="177" t="s">
        <v>1704</v>
      </c>
      <c r="I47" s="176" t="s">
        <v>109</v>
      </c>
      <c r="J47" s="65" t="s">
        <v>2</v>
      </c>
      <c r="K47" s="64" t="s">
        <v>2</v>
      </c>
      <c r="L47" s="503" t="s">
        <v>205</v>
      </c>
      <c r="M47" s="504" t="s">
        <v>205</v>
      </c>
      <c r="N47" s="62">
        <v>8</v>
      </c>
      <c r="O47" s="55">
        <f t="shared" si="2"/>
        <v>4.8</v>
      </c>
      <c r="P47" s="54">
        <f t="shared" si="3"/>
        <v>0.36</v>
      </c>
      <c r="Q47" s="53">
        <f t="shared" si="4"/>
        <v>14.399999999999999</v>
      </c>
      <c r="R47" s="57">
        <v>16</v>
      </c>
      <c r="S47" s="59">
        <v>4</v>
      </c>
      <c r="T47" s="174">
        <f>R47*N47</f>
        <v>128</v>
      </c>
      <c r="U47" s="55">
        <f>O47*R47</f>
        <v>76.8</v>
      </c>
      <c r="V47" s="54">
        <f>P47*R47</f>
        <v>5.76</v>
      </c>
      <c r="W47" s="55">
        <f>AU47*V47</f>
        <v>230.39999999999998</v>
      </c>
      <c r="X47" s="55" t="s">
        <v>198</v>
      </c>
      <c r="Y47" s="179">
        <f>R47/S47*N47*C47+140</f>
        <v>2540</v>
      </c>
      <c r="Z47" s="156">
        <f>AA47*R47</f>
        <v>208</v>
      </c>
      <c r="AA47" s="59">
        <v>13</v>
      </c>
      <c r="AB47" s="55">
        <f t="shared" si="32"/>
        <v>998.4</v>
      </c>
      <c r="AC47" s="54">
        <f t="shared" si="33"/>
        <v>74.88</v>
      </c>
      <c r="AD47" s="53">
        <f t="shared" si="34"/>
        <v>2995.2</v>
      </c>
      <c r="AE47" s="52" t="s">
        <v>1834</v>
      </c>
      <c r="AF47" s="51">
        <f t="shared" si="14"/>
        <v>1</v>
      </c>
      <c r="AG47" s="172" t="s">
        <v>137</v>
      </c>
      <c r="AH47" s="49">
        <f t="shared" si="6"/>
        <v>76.8</v>
      </c>
      <c r="AI47" s="48">
        <f t="shared" si="7"/>
        <v>5.76</v>
      </c>
      <c r="AJ47" s="47">
        <f t="shared" si="8"/>
        <v>230.39999999999998</v>
      </c>
      <c r="AK47" s="46" t="s">
        <v>852</v>
      </c>
      <c r="AL47" s="45" t="s">
        <v>1470</v>
      </c>
      <c r="AM47" s="44">
        <f t="shared" si="9"/>
        <v>316.5</v>
      </c>
      <c r="AN47" s="43">
        <f t="shared" si="10"/>
        <v>379.8</v>
      </c>
      <c r="AO47" s="42">
        <f t="shared" si="11"/>
        <v>4220</v>
      </c>
      <c r="AP47" s="41">
        <f t="shared" si="12"/>
        <v>5064</v>
      </c>
      <c r="AU47" s="66">
        <v>40</v>
      </c>
      <c r="AV47" s="40">
        <v>4220</v>
      </c>
      <c r="AX47" s="480"/>
    </row>
    <row r="48" spans="1:50">
      <c r="A48" s="73" t="s">
        <v>1507</v>
      </c>
      <c r="B48" s="72" t="s">
        <v>848</v>
      </c>
      <c r="C48" s="185">
        <v>100</v>
      </c>
      <c r="D48" s="74">
        <v>1000</v>
      </c>
      <c r="E48" s="74">
        <v>600</v>
      </c>
      <c r="F48" s="70" t="str">
        <f t="shared" si="0"/>
        <v>1000x600x100</v>
      </c>
      <c r="G48" s="178" t="s">
        <v>1329</v>
      </c>
      <c r="H48" s="177" t="s">
        <v>851</v>
      </c>
      <c r="I48" s="176" t="s">
        <v>1</v>
      </c>
      <c r="J48" s="65" t="str">
        <f t="shared" ref="J48:M50" si="41">$AE48</f>
        <v>A</v>
      </c>
      <c r="K48" s="64" t="str">
        <f t="shared" si="41"/>
        <v>A</v>
      </c>
      <c r="L48" s="64" t="str">
        <f t="shared" si="41"/>
        <v>A</v>
      </c>
      <c r="M48" s="63" t="str">
        <f t="shared" si="41"/>
        <v>A</v>
      </c>
      <c r="N48" s="62">
        <v>5</v>
      </c>
      <c r="O48" s="55">
        <f t="shared" si="2"/>
        <v>3</v>
      </c>
      <c r="P48" s="54">
        <f t="shared" si="3"/>
        <v>0.3</v>
      </c>
      <c r="Q48" s="53">
        <f t="shared" si="4"/>
        <v>12</v>
      </c>
      <c r="R48" s="163"/>
      <c r="S48" s="59"/>
      <c r="T48" s="162"/>
      <c r="U48" s="160"/>
      <c r="V48" s="161"/>
      <c r="W48" s="160"/>
      <c r="X48" s="160"/>
      <c r="Y48" s="159"/>
      <c r="Z48" s="57">
        <v>273</v>
      </c>
      <c r="AA48" s="56" t="s">
        <v>3</v>
      </c>
      <c r="AB48" s="55">
        <f t="shared" si="32"/>
        <v>819</v>
      </c>
      <c r="AC48" s="54">
        <f t="shared" si="33"/>
        <v>81.899999999999991</v>
      </c>
      <c r="AD48" s="53">
        <f t="shared" si="34"/>
        <v>3276</v>
      </c>
      <c r="AE48" s="52" t="s">
        <v>2</v>
      </c>
      <c r="AF48" s="51">
        <f t="shared" si="14"/>
        <v>1</v>
      </c>
      <c r="AG48" s="50" t="s">
        <v>1</v>
      </c>
      <c r="AH48" s="49">
        <f t="shared" si="6"/>
        <v>3</v>
      </c>
      <c r="AI48" s="48">
        <f t="shared" si="7"/>
        <v>0.3</v>
      </c>
      <c r="AJ48" s="47">
        <f t="shared" si="8"/>
        <v>12</v>
      </c>
      <c r="AK48" s="46" t="s">
        <v>850</v>
      </c>
      <c r="AL48" s="45"/>
      <c r="AM48" s="44">
        <f t="shared" si="9"/>
        <v>422</v>
      </c>
      <c r="AN48" s="43">
        <f t="shared" si="10"/>
        <v>506.4</v>
      </c>
      <c r="AO48" s="42">
        <f t="shared" si="11"/>
        <v>4220</v>
      </c>
      <c r="AP48" s="41">
        <f t="shared" si="12"/>
        <v>5064</v>
      </c>
      <c r="AU48" s="66">
        <v>40</v>
      </c>
      <c r="AV48" s="40">
        <v>4220</v>
      </c>
      <c r="AX48" s="480"/>
    </row>
    <row r="49" spans="1:50">
      <c r="A49" s="73" t="s">
        <v>1507</v>
      </c>
      <c r="B49" s="72" t="s">
        <v>848</v>
      </c>
      <c r="C49" s="74">
        <v>100</v>
      </c>
      <c r="D49" s="74">
        <v>1000</v>
      </c>
      <c r="E49" s="74">
        <v>600</v>
      </c>
      <c r="F49" s="72" t="str">
        <f t="shared" si="0"/>
        <v>1000x600x100</v>
      </c>
      <c r="G49" s="178" t="s">
        <v>1330</v>
      </c>
      <c r="H49" s="177" t="s">
        <v>1705</v>
      </c>
      <c r="I49" s="176" t="s">
        <v>109</v>
      </c>
      <c r="J49" s="65" t="str">
        <f t="shared" si="41"/>
        <v>A</v>
      </c>
      <c r="K49" s="64" t="str">
        <f t="shared" si="41"/>
        <v>A</v>
      </c>
      <c r="L49" s="64" t="str">
        <f t="shared" si="41"/>
        <v>A</v>
      </c>
      <c r="M49" s="63" t="str">
        <f t="shared" si="41"/>
        <v>A</v>
      </c>
      <c r="N49" s="62">
        <v>5</v>
      </c>
      <c r="O49" s="55">
        <f t="shared" si="2"/>
        <v>3</v>
      </c>
      <c r="P49" s="54">
        <f t="shared" si="3"/>
        <v>0.3</v>
      </c>
      <c r="Q49" s="53">
        <f t="shared" si="4"/>
        <v>12</v>
      </c>
      <c r="R49" s="57">
        <v>20</v>
      </c>
      <c r="S49" s="59">
        <v>4</v>
      </c>
      <c r="T49" s="174">
        <f>R49*N49</f>
        <v>100</v>
      </c>
      <c r="U49" s="55">
        <f>O49*R49</f>
        <v>60</v>
      </c>
      <c r="V49" s="54">
        <f>P49*R49</f>
        <v>6</v>
      </c>
      <c r="W49" s="55">
        <f>AU49*V49</f>
        <v>240</v>
      </c>
      <c r="X49" s="55" t="s">
        <v>198</v>
      </c>
      <c r="Y49" s="194">
        <v>2560</v>
      </c>
      <c r="Z49" s="156">
        <f>AA49*R49</f>
        <v>260</v>
      </c>
      <c r="AA49" s="59">
        <v>13</v>
      </c>
      <c r="AB49" s="55">
        <f t="shared" si="32"/>
        <v>780</v>
      </c>
      <c r="AC49" s="54">
        <f t="shared" si="33"/>
        <v>78</v>
      </c>
      <c r="AD49" s="53">
        <f t="shared" si="34"/>
        <v>3120</v>
      </c>
      <c r="AE49" s="52" t="s">
        <v>2</v>
      </c>
      <c r="AF49" s="51">
        <f t="shared" si="14"/>
        <v>1</v>
      </c>
      <c r="AG49" s="172" t="s">
        <v>137</v>
      </c>
      <c r="AH49" s="49">
        <f t="shared" si="6"/>
        <v>60</v>
      </c>
      <c r="AI49" s="48">
        <f t="shared" si="7"/>
        <v>6</v>
      </c>
      <c r="AJ49" s="47">
        <f t="shared" si="8"/>
        <v>240</v>
      </c>
      <c r="AK49" s="46" t="s">
        <v>850</v>
      </c>
      <c r="AL49" s="45" t="s">
        <v>849</v>
      </c>
      <c r="AM49" s="44">
        <f t="shared" si="9"/>
        <v>422</v>
      </c>
      <c r="AN49" s="43">
        <f t="shared" si="10"/>
        <v>506.4</v>
      </c>
      <c r="AO49" s="42">
        <f t="shared" si="11"/>
        <v>4220</v>
      </c>
      <c r="AP49" s="41">
        <f t="shared" si="12"/>
        <v>5064</v>
      </c>
      <c r="AU49" s="66">
        <v>40</v>
      </c>
      <c r="AV49" s="40">
        <v>4220</v>
      </c>
      <c r="AX49" s="480"/>
    </row>
    <row r="50" spans="1:50">
      <c r="A50" s="73" t="s">
        <v>1507</v>
      </c>
      <c r="B50" s="72" t="s">
        <v>848</v>
      </c>
      <c r="C50" s="185">
        <v>150</v>
      </c>
      <c r="D50" s="74">
        <v>1000</v>
      </c>
      <c r="E50" s="74">
        <v>600</v>
      </c>
      <c r="F50" s="70" t="str">
        <f t="shared" si="0"/>
        <v>1000x600x150</v>
      </c>
      <c r="G50" s="178" t="s">
        <v>1334</v>
      </c>
      <c r="H50" s="177" t="s">
        <v>847</v>
      </c>
      <c r="I50" s="176" t="s">
        <v>1</v>
      </c>
      <c r="J50" s="65" t="str">
        <f t="shared" si="41"/>
        <v>C</v>
      </c>
      <c r="K50" s="64" t="str">
        <f t="shared" si="41"/>
        <v>C</v>
      </c>
      <c r="L50" s="64" t="str">
        <f t="shared" si="41"/>
        <v>C</v>
      </c>
      <c r="M50" s="63"/>
      <c r="N50" s="62">
        <v>3</v>
      </c>
      <c r="O50" s="55">
        <f t="shared" si="2"/>
        <v>1.8</v>
      </c>
      <c r="P50" s="54">
        <f t="shared" si="3"/>
        <v>0.27</v>
      </c>
      <c r="Q50" s="53">
        <f t="shared" si="4"/>
        <v>10.8</v>
      </c>
      <c r="R50" s="163"/>
      <c r="S50" s="59"/>
      <c r="T50" s="162"/>
      <c r="U50" s="160"/>
      <c r="V50" s="161"/>
      <c r="W50" s="160"/>
      <c r="X50" s="160"/>
      <c r="Y50" s="159"/>
      <c r="Z50" s="57">
        <v>286</v>
      </c>
      <c r="AA50" s="56" t="s">
        <v>3</v>
      </c>
      <c r="AB50" s="55">
        <f t="shared" si="32"/>
        <v>514.80000000000007</v>
      </c>
      <c r="AC50" s="54">
        <f t="shared" si="33"/>
        <v>77.22</v>
      </c>
      <c r="AD50" s="53">
        <f t="shared" si="34"/>
        <v>3088.8</v>
      </c>
      <c r="AE50" s="155" t="s">
        <v>134</v>
      </c>
      <c r="AF50" s="51">
        <f t="shared" si="14"/>
        <v>834</v>
      </c>
      <c r="AG50" s="50" t="s">
        <v>1</v>
      </c>
      <c r="AH50" s="49">
        <f t="shared" si="6"/>
        <v>1501.2</v>
      </c>
      <c r="AI50" s="48">
        <f t="shared" si="7"/>
        <v>225.18</v>
      </c>
      <c r="AJ50" s="47">
        <f t="shared" si="8"/>
        <v>9007.2000000000007</v>
      </c>
      <c r="AK50" s="46" t="s">
        <v>846</v>
      </c>
      <c r="AL50" s="45"/>
      <c r="AM50" s="44">
        <f t="shared" si="9"/>
        <v>651</v>
      </c>
      <c r="AN50" s="43">
        <f t="shared" si="10"/>
        <v>781.2</v>
      </c>
      <c r="AO50" s="42">
        <f t="shared" ref="AO50:AO74" si="42">ROUND(AV50*(1-$AP$9),2)</f>
        <v>4340</v>
      </c>
      <c r="AP50" s="41">
        <f t="shared" si="12"/>
        <v>5208</v>
      </c>
      <c r="AU50" s="66">
        <v>40</v>
      </c>
      <c r="AV50" s="40">
        <v>4340</v>
      </c>
      <c r="AX50" s="480"/>
    </row>
    <row r="51" spans="1:50">
      <c r="A51" s="73" t="s">
        <v>1507</v>
      </c>
      <c r="B51" s="70" t="s">
        <v>842</v>
      </c>
      <c r="C51" s="185">
        <v>27</v>
      </c>
      <c r="D51" s="71">
        <v>1000</v>
      </c>
      <c r="E51" s="71">
        <v>600</v>
      </c>
      <c r="F51" s="70" t="str">
        <f t="shared" si="0"/>
        <v>1000x600x27</v>
      </c>
      <c r="G51" s="178" t="s">
        <v>845</v>
      </c>
      <c r="H51" s="177" t="s">
        <v>844</v>
      </c>
      <c r="I51" s="176" t="s">
        <v>1</v>
      </c>
      <c r="J51" s="65" t="s">
        <v>2</v>
      </c>
      <c r="K51" s="503" t="s">
        <v>205</v>
      </c>
      <c r="L51" s="64" t="s">
        <v>2</v>
      </c>
      <c r="M51" s="63" t="s">
        <v>2</v>
      </c>
      <c r="N51" s="62">
        <v>12</v>
      </c>
      <c r="O51" s="55">
        <f t="shared" si="2"/>
        <v>7.2</v>
      </c>
      <c r="P51" s="54">
        <f t="shared" si="3"/>
        <v>0.19440000000000002</v>
      </c>
      <c r="Q51" s="53">
        <f t="shared" si="4"/>
        <v>11.664000000000001</v>
      </c>
      <c r="R51" s="163"/>
      <c r="S51" s="59"/>
      <c r="T51" s="162"/>
      <c r="U51" s="160"/>
      <c r="V51" s="161"/>
      <c r="W51" s="160"/>
      <c r="X51" s="160"/>
      <c r="Y51" s="159"/>
      <c r="Z51" s="57">
        <v>416</v>
      </c>
      <c r="AA51" s="56" t="s">
        <v>3</v>
      </c>
      <c r="AB51" s="55">
        <f t="shared" si="32"/>
        <v>2995.2000000000003</v>
      </c>
      <c r="AC51" s="54">
        <f t="shared" si="33"/>
        <v>80.870400000000004</v>
      </c>
      <c r="AD51" s="53">
        <f t="shared" si="34"/>
        <v>4852.2240000000002</v>
      </c>
      <c r="AE51" s="52" t="s">
        <v>1834</v>
      </c>
      <c r="AF51" s="51">
        <f t="shared" si="14"/>
        <v>1</v>
      </c>
      <c r="AG51" s="50" t="s">
        <v>1</v>
      </c>
      <c r="AH51" s="49">
        <f t="shared" si="6"/>
        <v>7.2</v>
      </c>
      <c r="AI51" s="48">
        <f t="shared" si="7"/>
        <v>0.19440000000000002</v>
      </c>
      <c r="AJ51" s="47">
        <f t="shared" si="8"/>
        <v>11.664000000000001</v>
      </c>
      <c r="AK51" s="46" t="s">
        <v>841</v>
      </c>
      <c r="AL51" s="45"/>
      <c r="AM51" s="44">
        <f t="shared" si="9"/>
        <v>148.5</v>
      </c>
      <c r="AN51" s="43">
        <f t="shared" si="10"/>
        <v>178.2</v>
      </c>
      <c r="AO51" s="42">
        <f t="shared" si="42"/>
        <v>5500</v>
      </c>
      <c r="AP51" s="41">
        <f t="shared" si="12"/>
        <v>6600</v>
      </c>
      <c r="AU51" s="66">
        <v>60</v>
      </c>
      <c r="AV51" s="40">
        <v>5500</v>
      </c>
      <c r="AX51" s="480"/>
    </row>
    <row r="52" spans="1:50">
      <c r="A52" s="73" t="s">
        <v>1507</v>
      </c>
      <c r="B52" s="72" t="s">
        <v>842</v>
      </c>
      <c r="C52" s="183">
        <v>27</v>
      </c>
      <c r="D52" s="74">
        <v>1000</v>
      </c>
      <c r="E52" s="74">
        <v>600</v>
      </c>
      <c r="F52" s="72" t="str">
        <f t="shared" si="0"/>
        <v>1000x600x27</v>
      </c>
      <c r="G52" s="178" t="s">
        <v>843</v>
      </c>
      <c r="H52" s="177" t="s">
        <v>1706</v>
      </c>
      <c r="I52" s="176" t="s">
        <v>109</v>
      </c>
      <c r="J52" s="65" t="str">
        <f t="shared" ref="J52:M52" si="43">$AE52</f>
        <v>A</v>
      </c>
      <c r="K52" s="64" t="str">
        <f t="shared" si="43"/>
        <v>A</v>
      </c>
      <c r="L52" s="64" t="str">
        <f t="shared" si="43"/>
        <v>A</v>
      </c>
      <c r="M52" s="63" t="str">
        <f t="shared" si="43"/>
        <v>A</v>
      </c>
      <c r="N52" s="62">
        <v>12</v>
      </c>
      <c r="O52" s="55">
        <f t="shared" si="2"/>
        <v>7.2</v>
      </c>
      <c r="P52" s="54">
        <f t="shared" si="3"/>
        <v>0.19440000000000002</v>
      </c>
      <c r="Q52" s="53">
        <f t="shared" si="4"/>
        <v>11.664000000000001</v>
      </c>
      <c r="R52" s="57">
        <v>14</v>
      </c>
      <c r="S52" s="59">
        <v>2</v>
      </c>
      <c r="T52" s="174">
        <f>R52*N52</f>
        <v>168</v>
      </c>
      <c r="U52" s="55">
        <f>O52*R52</f>
        <v>100.8</v>
      </c>
      <c r="V52" s="54">
        <f>P52*R52</f>
        <v>2.7216000000000005</v>
      </c>
      <c r="W52" s="55">
        <f>AU52*V52</f>
        <v>163.29600000000002</v>
      </c>
      <c r="X52" s="55" t="s">
        <v>381</v>
      </c>
      <c r="Y52" s="173">
        <f>R52/S52*N52*C52+140</f>
        <v>2408</v>
      </c>
      <c r="Z52" s="156">
        <f>AA52*R52</f>
        <v>364</v>
      </c>
      <c r="AA52" s="59">
        <v>26</v>
      </c>
      <c r="AB52" s="55">
        <f t="shared" si="32"/>
        <v>2620.7999999999997</v>
      </c>
      <c r="AC52" s="54">
        <f t="shared" si="33"/>
        <v>70.761600000000016</v>
      </c>
      <c r="AD52" s="53">
        <f t="shared" si="34"/>
        <v>4245.6960000000008</v>
      </c>
      <c r="AE52" s="52" t="s">
        <v>2</v>
      </c>
      <c r="AF52" s="51">
        <f t="shared" si="14"/>
        <v>1</v>
      </c>
      <c r="AG52" s="172" t="s">
        <v>137</v>
      </c>
      <c r="AH52" s="49">
        <f t="shared" si="6"/>
        <v>100.8</v>
      </c>
      <c r="AI52" s="48">
        <f t="shared" si="7"/>
        <v>2.7216000000000005</v>
      </c>
      <c r="AJ52" s="47">
        <f t="shared" si="8"/>
        <v>163.29600000000002</v>
      </c>
      <c r="AK52" s="46" t="s">
        <v>841</v>
      </c>
      <c r="AL52" s="45" t="s">
        <v>840</v>
      </c>
      <c r="AM52" s="44">
        <f t="shared" si="9"/>
        <v>148.5</v>
      </c>
      <c r="AN52" s="43">
        <f t="shared" si="10"/>
        <v>178.2</v>
      </c>
      <c r="AO52" s="42">
        <f t="shared" si="42"/>
        <v>5500</v>
      </c>
      <c r="AP52" s="41">
        <f t="shared" si="12"/>
        <v>6600</v>
      </c>
      <c r="AU52" s="66">
        <v>60</v>
      </c>
      <c r="AV52" s="40">
        <v>5500</v>
      </c>
      <c r="AX52" s="480"/>
    </row>
    <row r="53" spans="1:50">
      <c r="A53" s="73" t="s">
        <v>1507</v>
      </c>
      <c r="B53" s="70" t="s">
        <v>833</v>
      </c>
      <c r="C53" s="185">
        <v>50</v>
      </c>
      <c r="D53" s="71">
        <v>1000</v>
      </c>
      <c r="E53" s="71">
        <v>600</v>
      </c>
      <c r="F53" s="70" t="str">
        <f t="shared" si="0"/>
        <v>1000x600x50</v>
      </c>
      <c r="G53" s="178" t="s">
        <v>839</v>
      </c>
      <c r="H53" s="177" t="s">
        <v>838</v>
      </c>
      <c r="I53" s="176" t="s">
        <v>1</v>
      </c>
      <c r="J53" s="65" t="s">
        <v>2</v>
      </c>
      <c r="K53" s="64" t="s">
        <v>2</v>
      </c>
      <c r="L53" s="64" t="s">
        <v>2</v>
      </c>
      <c r="M53" s="504" t="s">
        <v>205</v>
      </c>
      <c r="N53" s="62">
        <v>8</v>
      </c>
      <c r="O53" s="55">
        <f t="shared" si="2"/>
        <v>4.8</v>
      </c>
      <c r="P53" s="54">
        <f t="shared" si="3"/>
        <v>0.24</v>
      </c>
      <c r="Q53" s="53">
        <f t="shared" si="4"/>
        <v>14.399999999999999</v>
      </c>
      <c r="R53" s="163"/>
      <c r="S53" s="59"/>
      <c r="T53" s="162"/>
      <c r="U53" s="160"/>
      <c r="V53" s="161"/>
      <c r="W53" s="160"/>
      <c r="X53" s="160"/>
      <c r="Y53" s="159"/>
      <c r="Z53" s="57">
        <v>338</v>
      </c>
      <c r="AA53" s="56" t="s">
        <v>3</v>
      </c>
      <c r="AB53" s="55">
        <f t="shared" si="32"/>
        <v>1622.3999999999999</v>
      </c>
      <c r="AC53" s="54">
        <f t="shared" si="33"/>
        <v>81.11999999999999</v>
      </c>
      <c r="AD53" s="53">
        <f t="shared" si="34"/>
        <v>4867.2</v>
      </c>
      <c r="AE53" s="52" t="s">
        <v>1834</v>
      </c>
      <c r="AF53" s="51">
        <f t="shared" si="14"/>
        <v>1</v>
      </c>
      <c r="AG53" s="50" t="s">
        <v>1</v>
      </c>
      <c r="AH53" s="49">
        <f t="shared" si="6"/>
        <v>4.8</v>
      </c>
      <c r="AI53" s="48">
        <f t="shared" si="7"/>
        <v>0.24</v>
      </c>
      <c r="AJ53" s="47">
        <f t="shared" si="8"/>
        <v>14.399999999999999</v>
      </c>
      <c r="AK53" s="46" t="s">
        <v>837</v>
      </c>
      <c r="AL53" s="45"/>
      <c r="AM53" s="44">
        <f t="shared" si="9"/>
        <v>255</v>
      </c>
      <c r="AN53" s="43">
        <f t="shared" si="10"/>
        <v>306</v>
      </c>
      <c r="AO53" s="42">
        <f t="shared" si="42"/>
        <v>5100</v>
      </c>
      <c r="AP53" s="41">
        <f t="shared" si="12"/>
        <v>6120</v>
      </c>
      <c r="AU53" s="66">
        <v>60</v>
      </c>
      <c r="AV53" s="40">
        <v>5100</v>
      </c>
      <c r="AX53" s="480"/>
    </row>
    <row r="54" spans="1:50">
      <c r="A54" s="73" t="s">
        <v>1507</v>
      </c>
      <c r="B54" s="72" t="s">
        <v>833</v>
      </c>
      <c r="C54" s="183">
        <v>50</v>
      </c>
      <c r="D54" s="74">
        <v>1000</v>
      </c>
      <c r="E54" s="74">
        <v>600</v>
      </c>
      <c r="F54" s="72" t="str">
        <f t="shared" si="0"/>
        <v>1000x600x50</v>
      </c>
      <c r="G54" s="477" t="s">
        <v>1562</v>
      </c>
      <c r="H54" s="177" t="s">
        <v>1561</v>
      </c>
      <c r="I54" s="176" t="s">
        <v>109</v>
      </c>
      <c r="J54" s="65" t="s">
        <v>2</v>
      </c>
      <c r="K54" s="64" t="s">
        <v>2</v>
      </c>
      <c r="L54" s="503" t="s">
        <v>205</v>
      </c>
      <c r="M54" s="504" t="s">
        <v>205</v>
      </c>
      <c r="N54" s="62">
        <v>8</v>
      </c>
      <c r="O54" s="55">
        <f t="shared" si="2"/>
        <v>4.8</v>
      </c>
      <c r="P54" s="54">
        <f t="shared" si="3"/>
        <v>0.24</v>
      </c>
      <c r="Q54" s="53">
        <f t="shared" si="4"/>
        <v>14.399999999999999</v>
      </c>
      <c r="R54" s="57">
        <v>24</v>
      </c>
      <c r="S54" s="59">
        <v>4</v>
      </c>
      <c r="T54" s="174">
        <f t="shared" ref="T54" si="44">R54*N54</f>
        <v>192</v>
      </c>
      <c r="U54" s="55">
        <f t="shared" ref="U54" si="45">O54*R54</f>
        <v>115.19999999999999</v>
      </c>
      <c r="V54" s="54">
        <f t="shared" ref="V54" si="46">P54*R54</f>
        <v>5.76</v>
      </c>
      <c r="W54" s="55">
        <f>AU54*V54</f>
        <v>345.59999999999997</v>
      </c>
      <c r="X54" s="55" t="s">
        <v>198</v>
      </c>
      <c r="Y54" s="173">
        <f>R54/S54*N54*C54+140</f>
        <v>2540</v>
      </c>
      <c r="Z54" s="156">
        <f t="shared" ref="Z54" si="47">AA54*R54</f>
        <v>312</v>
      </c>
      <c r="AA54" s="59">
        <v>13</v>
      </c>
      <c r="AB54" s="55">
        <f t="shared" si="32"/>
        <v>1497.6</v>
      </c>
      <c r="AC54" s="54">
        <f t="shared" si="33"/>
        <v>74.88</v>
      </c>
      <c r="AD54" s="53">
        <f t="shared" si="34"/>
        <v>4492.7999999999993</v>
      </c>
      <c r="AE54" s="52" t="s">
        <v>1834</v>
      </c>
      <c r="AF54" s="51">
        <f t="shared" si="14"/>
        <v>1</v>
      </c>
      <c r="AG54" s="172" t="s">
        <v>137</v>
      </c>
      <c r="AH54" s="49">
        <f t="shared" si="6"/>
        <v>115.19999999999999</v>
      </c>
      <c r="AI54" s="48">
        <f t="shared" si="7"/>
        <v>5.76</v>
      </c>
      <c r="AJ54" s="47">
        <f t="shared" si="8"/>
        <v>345.59999999999997</v>
      </c>
      <c r="AK54" s="46" t="s">
        <v>837</v>
      </c>
      <c r="AL54" s="393" t="s">
        <v>1746</v>
      </c>
      <c r="AM54" s="44">
        <f t="shared" si="9"/>
        <v>255</v>
      </c>
      <c r="AN54" s="43">
        <f t="shared" ref="AN54" si="48">ROUND(AM54*1.2,2)</f>
        <v>306</v>
      </c>
      <c r="AO54" s="42">
        <f t="shared" si="42"/>
        <v>5100</v>
      </c>
      <c r="AP54" s="41">
        <f t="shared" ref="AP54" si="49">ROUND(AO54*1.2,2)</f>
        <v>6120</v>
      </c>
      <c r="AU54" s="66">
        <v>60</v>
      </c>
      <c r="AV54" s="40">
        <v>5100</v>
      </c>
      <c r="AX54" s="480"/>
    </row>
    <row r="55" spans="1:50">
      <c r="A55" s="73" t="s">
        <v>1507</v>
      </c>
      <c r="B55" s="72" t="s">
        <v>833</v>
      </c>
      <c r="C55" s="185">
        <v>75</v>
      </c>
      <c r="D55" s="74">
        <v>1000</v>
      </c>
      <c r="E55" s="74">
        <v>600</v>
      </c>
      <c r="F55" s="70" t="str">
        <f t="shared" si="0"/>
        <v>1000x600x75</v>
      </c>
      <c r="G55" s="178" t="s">
        <v>836</v>
      </c>
      <c r="H55" s="177" t="s">
        <v>835</v>
      </c>
      <c r="I55" s="176" t="s">
        <v>1</v>
      </c>
      <c r="J55" s="65" t="str">
        <f t="shared" ref="J55:M63" si="50">$AE55</f>
        <v>C</v>
      </c>
      <c r="K55" s="64" t="str">
        <f t="shared" si="50"/>
        <v>C</v>
      </c>
      <c r="L55" s="64" t="str">
        <f t="shared" si="50"/>
        <v>C</v>
      </c>
      <c r="M55" s="63" t="str">
        <f t="shared" si="50"/>
        <v>C</v>
      </c>
      <c r="N55" s="62">
        <v>6</v>
      </c>
      <c r="O55" s="55">
        <f t="shared" si="2"/>
        <v>3.6</v>
      </c>
      <c r="P55" s="54">
        <f t="shared" si="3"/>
        <v>0.27</v>
      </c>
      <c r="Q55" s="53">
        <f t="shared" si="4"/>
        <v>16.200000000000003</v>
      </c>
      <c r="R55" s="163"/>
      <c r="S55" s="59"/>
      <c r="T55" s="162"/>
      <c r="U55" s="160"/>
      <c r="V55" s="161"/>
      <c r="W55" s="160"/>
      <c r="X55" s="160"/>
      <c r="Y55" s="159"/>
      <c r="Z55" s="57">
        <v>286</v>
      </c>
      <c r="AA55" s="56" t="s">
        <v>3</v>
      </c>
      <c r="AB55" s="55">
        <f t="shared" ref="AB55:AB68" si="51">IF($AA55="--",$Z55*O55,$AA55*U55)</f>
        <v>1029.6000000000001</v>
      </c>
      <c r="AC55" s="54">
        <f t="shared" ref="AC55:AC68" si="52">IF($AA55="--",$Z55*P55,$AA55*V55)</f>
        <v>77.22</v>
      </c>
      <c r="AD55" s="53">
        <f t="shared" ref="AD55:AD68" si="53">IF($AA55="--",$Z55*Q55,$AA55*W55)</f>
        <v>4633.2000000000007</v>
      </c>
      <c r="AE55" s="155" t="s">
        <v>134</v>
      </c>
      <c r="AF55" s="51">
        <f t="shared" si="14"/>
        <v>556</v>
      </c>
      <c r="AG55" s="50" t="s">
        <v>1</v>
      </c>
      <c r="AH55" s="49">
        <f t="shared" si="6"/>
        <v>2001.6000000000001</v>
      </c>
      <c r="AI55" s="48">
        <f t="shared" si="7"/>
        <v>150.12</v>
      </c>
      <c r="AJ55" s="47">
        <f t="shared" si="8"/>
        <v>9007.2000000000007</v>
      </c>
      <c r="AK55" s="46" t="s">
        <v>834</v>
      </c>
      <c r="AL55" s="45"/>
      <c r="AM55" s="44">
        <f t="shared" si="9"/>
        <v>394.5</v>
      </c>
      <c r="AN55" s="43">
        <f t="shared" si="10"/>
        <v>473.4</v>
      </c>
      <c r="AO55" s="42">
        <f t="shared" si="42"/>
        <v>5260</v>
      </c>
      <c r="AP55" s="41">
        <f t="shared" si="12"/>
        <v>6312</v>
      </c>
      <c r="AU55" s="66">
        <v>60</v>
      </c>
      <c r="AV55" s="40">
        <v>5260</v>
      </c>
      <c r="AX55" s="480"/>
    </row>
    <row r="56" spans="1:50">
      <c r="A56" s="73" t="s">
        <v>1507</v>
      </c>
      <c r="B56" s="72" t="s">
        <v>833</v>
      </c>
      <c r="C56" s="185">
        <v>100</v>
      </c>
      <c r="D56" s="74">
        <v>1000</v>
      </c>
      <c r="E56" s="74">
        <v>600</v>
      </c>
      <c r="F56" s="70" t="str">
        <f t="shared" si="0"/>
        <v>1000x600x100</v>
      </c>
      <c r="G56" s="178" t="s">
        <v>832</v>
      </c>
      <c r="H56" s="177" t="s">
        <v>831</v>
      </c>
      <c r="I56" s="176" t="s">
        <v>1</v>
      </c>
      <c r="J56" s="65" t="str">
        <f t="shared" si="50"/>
        <v>C</v>
      </c>
      <c r="K56" s="64" t="str">
        <f t="shared" si="50"/>
        <v>C</v>
      </c>
      <c r="L56" s="64" t="str">
        <f t="shared" si="50"/>
        <v>C</v>
      </c>
      <c r="M56" s="63" t="str">
        <f t="shared" si="50"/>
        <v>C</v>
      </c>
      <c r="N56" s="62">
        <v>4</v>
      </c>
      <c r="O56" s="55">
        <f t="shared" si="2"/>
        <v>2.4</v>
      </c>
      <c r="P56" s="54">
        <f t="shared" si="3"/>
        <v>0.24</v>
      </c>
      <c r="Q56" s="53">
        <f t="shared" si="4"/>
        <v>14.399999999999999</v>
      </c>
      <c r="R56" s="163"/>
      <c r="S56" s="59"/>
      <c r="T56" s="162"/>
      <c r="U56" s="160"/>
      <c r="V56" s="161"/>
      <c r="W56" s="160"/>
      <c r="X56" s="160"/>
      <c r="Y56" s="159"/>
      <c r="Z56" s="57">
        <v>338</v>
      </c>
      <c r="AA56" s="56" t="s">
        <v>3</v>
      </c>
      <c r="AB56" s="55">
        <f t="shared" si="51"/>
        <v>811.19999999999993</v>
      </c>
      <c r="AC56" s="54">
        <f t="shared" si="52"/>
        <v>81.11999999999999</v>
      </c>
      <c r="AD56" s="53">
        <f t="shared" si="53"/>
        <v>4867.2</v>
      </c>
      <c r="AE56" s="155" t="s">
        <v>134</v>
      </c>
      <c r="AF56" s="51">
        <f t="shared" si="14"/>
        <v>625</v>
      </c>
      <c r="AG56" s="50" t="s">
        <v>1</v>
      </c>
      <c r="AH56" s="49">
        <f t="shared" si="6"/>
        <v>1500</v>
      </c>
      <c r="AI56" s="48">
        <f t="shared" si="7"/>
        <v>150</v>
      </c>
      <c r="AJ56" s="47">
        <f t="shared" si="8"/>
        <v>9000</v>
      </c>
      <c r="AK56" s="46" t="s">
        <v>830</v>
      </c>
      <c r="AL56" s="45"/>
      <c r="AM56" s="44">
        <f t="shared" si="9"/>
        <v>526</v>
      </c>
      <c r="AN56" s="43">
        <f t="shared" si="10"/>
        <v>631.20000000000005</v>
      </c>
      <c r="AO56" s="42">
        <f t="shared" si="42"/>
        <v>5260</v>
      </c>
      <c r="AP56" s="41">
        <f t="shared" si="12"/>
        <v>6312</v>
      </c>
      <c r="AU56" s="66">
        <v>60</v>
      </c>
      <c r="AV56" s="40">
        <v>5260</v>
      </c>
      <c r="AX56" s="480"/>
    </row>
    <row r="57" spans="1:50">
      <c r="A57" s="73" t="s">
        <v>1507</v>
      </c>
      <c r="B57" s="70" t="s">
        <v>826</v>
      </c>
      <c r="C57" s="71">
        <v>50</v>
      </c>
      <c r="D57" s="71">
        <v>1000</v>
      </c>
      <c r="E57" s="71">
        <v>600</v>
      </c>
      <c r="F57" s="70" t="str">
        <f t="shared" si="0"/>
        <v>1000x600x50</v>
      </c>
      <c r="G57" s="158" t="s">
        <v>829</v>
      </c>
      <c r="H57" s="68" t="s">
        <v>828</v>
      </c>
      <c r="I57" s="67" t="s">
        <v>1</v>
      </c>
      <c r="J57" s="65" t="str">
        <f t="shared" si="50"/>
        <v>C</v>
      </c>
      <c r="K57" s="64" t="str">
        <f t="shared" si="50"/>
        <v>C</v>
      </c>
      <c r="L57" s="64"/>
      <c r="M57" s="63"/>
      <c r="N57" s="62">
        <v>8</v>
      </c>
      <c r="O57" s="55">
        <f t="shared" si="2"/>
        <v>4.8</v>
      </c>
      <c r="P57" s="54">
        <f t="shared" si="3"/>
        <v>0.24</v>
      </c>
      <c r="Q57" s="53">
        <f t="shared" si="4"/>
        <v>14.399999999999999</v>
      </c>
      <c r="R57" s="163"/>
      <c r="S57" s="59"/>
      <c r="T57" s="162"/>
      <c r="U57" s="160"/>
      <c r="V57" s="161"/>
      <c r="W57" s="160"/>
      <c r="X57" s="160"/>
      <c r="Y57" s="159"/>
      <c r="Z57" s="57">
        <v>312</v>
      </c>
      <c r="AA57" s="56" t="s">
        <v>3</v>
      </c>
      <c r="AB57" s="55">
        <f t="shared" si="51"/>
        <v>1497.6</v>
      </c>
      <c r="AC57" s="54">
        <f t="shared" si="52"/>
        <v>74.88</v>
      </c>
      <c r="AD57" s="53">
        <f t="shared" si="53"/>
        <v>4492.7999999999993</v>
      </c>
      <c r="AE57" s="155" t="s">
        <v>134</v>
      </c>
      <c r="AF57" s="51">
        <f t="shared" si="14"/>
        <v>625</v>
      </c>
      <c r="AG57" s="50" t="s">
        <v>1</v>
      </c>
      <c r="AH57" s="49">
        <f t="shared" si="6"/>
        <v>3000</v>
      </c>
      <c r="AI57" s="48">
        <f t="shared" si="7"/>
        <v>150</v>
      </c>
      <c r="AJ57" s="47">
        <f t="shared" si="8"/>
        <v>9000</v>
      </c>
      <c r="AK57" s="46" t="s">
        <v>827</v>
      </c>
      <c r="AL57" s="45"/>
      <c r="AM57" s="44">
        <f t="shared" si="9"/>
        <v>323</v>
      </c>
      <c r="AN57" s="43">
        <f t="shared" si="10"/>
        <v>387.6</v>
      </c>
      <c r="AO57" s="42">
        <f t="shared" si="42"/>
        <v>6460</v>
      </c>
      <c r="AP57" s="41">
        <f t="shared" si="12"/>
        <v>7752</v>
      </c>
      <c r="AU57" s="66">
        <v>60</v>
      </c>
      <c r="AV57" s="40">
        <v>6460</v>
      </c>
      <c r="AX57" s="480"/>
    </row>
    <row r="58" spans="1:50">
      <c r="A58" s="73" t="s">
        <v>1507</v>
      </c>
      <c r="B58" s="70" t="s">
        <v>808</v>
      </c>
      <c r="C58" s="185">
        <v>25</v>
      </c>
      <c r="D58" s="71">
        <v>1000</v>
      </c>
      <c r="E58" s="71">
        <v>600</v>
      </c>
      <c r="F58" s="70" t="str">
        <f t="shared" si="0"/>
        <v>1000x600x25</v>
      </c>
      <c r="G58" s="178" t="s">
        <v>1325</v>
      </c>
      <c r="H58" s="177" t="s">
        <v>1707</v>
      </c>
      <c r="I58" s="176" t="s">
        <v>1</v>
      </c>
      <c r="J58" s="65" t="str">
        <f t="shared" si="50"/>
        <v>A</v>
      </c>
      <c r="K58" s="64" t="str">
        <f t="shared" si="50"/>
        <v>A</v>
      </c>
      <c r="L58" s="64"/>
      <c r="M58" s="63" t="str">
        <f t="shared" ref="M58:M60" si="54">$AE58</f>
        <v>A</v>
      </c>
      <c r="N58" s="62">
        <v>8</v>
      </c>
      <c r="O58" s="55">
        <f t="shared" si="2"/>
        <v>4.8</v>
      </c>
      <c r="P58" s="54">
        <f t="shared" si="3"/>
        <v>0.12</v>
      </c>
      <c r="Q58" s="53">
        <f t="shared" si="4"/>
        <v>13.799999999999999</v>
      </c>
      <c r="R58" s="163"/>
      <c r="S58" s="59"/>
      <c r="T58" s="162"/>
      <c r="U58" s="160"/>
      <c r="V58" s="161"/>
      <c r="W58" s="160"/>
      <c r="X58" s="160"/>
      <c r="Y58" s="159"/>
      <c r="Z58" s="57">
        <v>676</v>
      </c>
      <c r="AA58" s="56" t="s">
        <v>3</v>
      </c>
      <c r="AB58" s="55">
        <f t="shared" si="51"/>
        <v>3244.7999999999997</v>
      </c>
      <c r="AC58" s="54">
        <f t="shared" si="52"/>
        <v>81.11999999999999</v>
      </c>
      <c r="AD58" s="53">
        <f t="shared" si="53"/>
        <v>9328.7999999999993</v>
      </c>
      <c r="AE58" s="52" t="s">
        <v>2</v>
      </c>
      <c r="AF58" s="51">
        <f t="shared" si="14"/>
        <v>1</v>
      </c>
      <c r="AG58" s="50" t="s">
        <v>1</v>
      </c>
      <c r="AH58" s="49">
        <f t="shared" si="6"/>
        <v>4.8</v>
      </c>
      <c r="AI58" s="48">
        <f t="shared" si="7"/>
        <v>0.12</v>
      </c>
      <c r="AJ58" s="47">
        <f t="shared" si="8"/>
        <v>13.799999999999999</v>
      </c>
      <c r="AK58" s="46" t="s">
        <v>824</v>
      </c>
      <c r="AL58" s="45"/>
      <c r="AM58" s="44">
        <f t="shared" si="9"/>
        <v>220</v>
      </c>
      <c r="AN58" s="43">
        <f t="shared" si="10"/>
        <v>264</v>
      </c>
      <c r="AO58" s="42">
        <f t="shared" si="42"/>
        <v>8800</v>
      </c>
      <c r="AP58" s="41">
        <f t="shared" si="12"/>
        <v>10560</v>
      </c>
      <c r="AU58" s="66">
        <v>115</v>
      </c>
      <c r="AV58" s="40">
        <v>8800</v>
      </c>
      <c r="AX58" s="480"/>
    </row>
    <row r="59" spans="1:50">
      <c r="A59" s="73" t="s">
        <v>1507</v>
      </c>
      <c r="B59" s="72" t="s">
        <v>808</v>
      </c>
      <c r="C59" s="72">
        <v>25</v>
      </c>
      <c r="D59" s="74">
        <v>1000</v>
      </c>
      <c r="E59" s="74">
        <v>600</v>
      </c>
      <c r="F59" s="72" t="str">
        <f t="shared" si="0"/>
        <v>1000x600x25</v>
      </c>
      <c r="G59" s="178" t="s">
        <v>1326</v>
      </c>
      <c r="H59" s="177" t="s">
        <v>1708</v>
      </c>
      <c r="I59" s="176" t="s">
        <v>109</v>
      </c>
      <c r="J59" s="65" t="str">
        <f t="shared" si="50"/>
        <v>A</v>
      </c>
      <c r="K59" s="64" t="str">
        <f t="shared" si="50"/>
        <v>A</v>
      </c>
      <c r="L59" s="64"/>
      <c r="M59" s="63" t="str">
        <f t="shared" si="54"/>
        <v>A</v>
      </c>
      <c r="N59" s="62">
        <v>8</v>
      </c>
      <c r="O59" s="55">
        <f t="shared" si="2"/>
        <v>4.8</v>
      </c>
      <c r="P59" s="54">
        <f t="shared" si="3"/>
        <v>0.12</v>
      </c>
      <c r="Q59" s="53">
        <f t="shared" si="4"/>
        <v>13.799999999999999</v>
      </c>
      <c r="R59" s="192">
        <v>24</v>
      </c>
      <c r="S59" s="59">
        <v>2</v>
      </c>
      <c r="T59" s="174">
        <f>R59*N59</f>
        <v>192</v>
      </c>
      <c r="U59" s="55">
        <f>O59*R59</f>
        <v>115.19999999999999</v>
      </c>
      <c r="V59" s="54">
        <f>P59*R59</f>
        <v>2.88</v>
      </c>
      <c r="W59" s="55">
        <f>AU59*V59</f>
        <v>331.2</v>
      </c>
      <c r="X59" s="55" t="s">
        <v>381</v>
      </c>
      <c r="Y59" s="173">
        <f>R59/S59*N59*C59+140</f>
        <v>2540</v>
      </c>
      <c r="Z59" s="156">
        <f>AA59*R59</f>
        <v>624</v>
      </c>
      <c r="AA59" s="59">
        <v>26</v>
      </c>
      <c r="AB59" s="55">
        <f t="shared" si="51"/>
        <v>2995.2</v>
      </c>
      <c r="AC59" s="54">
        <f t="shared" si="52"/>
        <v>74.88</v>
      </c>
      <c r="AD59" s="53">
        <f t="shared" si="53"/>
        <v>8611.1999999999989</v>
      </c>
      <c r="AE59" s="52" t="s">
        <v>2</v>
      </c>
      <c r="AF59" s="51">
        <f t="shared" si="14"/>
        <v>1</v>
      </c>
      <c r="AG59" s="172" t="s">
        <v>137</v>
      </c>
      <c r="AH59" s="49">
        <f t="shared" si="6"/>
        <v>115.19999999999999</v>
      </c>
      <c r="AI59" s="48">
        <f t="shared" si="7"/>
        <v>2.88</v>
      </c>
      <c r="AJ59" s="47">
        <f t="shared" si="8"/>
        <v>331.2</v>
      </c>
      <c r="AK59" s="46" t="s">
        <v>824</v>
      </c>
      <c r="AL59" s="45" t="s">
        <v>823</v>
      </c>
      <c r="AM59" s="44">
        <f t="shared" si="9"/>
        <v>220</v>
      </c>
      <c r="AN59" s="43">
        <f t="shared" si="10"/>
        <v>264</v>
      </c>
      <c r="AO59" s="42">
        <f t="shared" si="42"/>
        <v>8800</v>
      </c>
      <c r="AP59" s="41">
        <f t="shared" si="12"/>
        <v>10560</v>
      </c>
      <c r="AU59" s="66">
        <v>115</v>
      </c>
      <c r="AV59" s="40">
        <v>8800</v>
      </c>
      <c r="AX59" s="480"/>
    </row>
    <row r="60" spans="1:50">
      <c r="A60" s="73" t="s">
        <v>1507</v>
      </c>
      <c r="B60" s="72" t="s">
        <v>808</v>
      </c>
      <c r="C60" s="185">
        <v>30</v>
      </c>
      <c r="D60" s="74">
        <v>1000</v>
      </c>
      <c r="E60" s="74">
        <v>600</v>
      </c>
      <c r="F60" s="70" t="str">
        <f t="shared" si="0"/>
        <v>1000x600x30</v>
      </c>
      <c r="G60" s="158" t="s">
        <v>1341</v>
      </c>
      <c r="H60" s="68" t="s">
        <v>822</v>
      </c>
      <c r="I60" s="67" t="s">
        <v>1</v>
      </c>
      <c r="J60" s="65" t="str">
        <f t="shared" si="50"/>
        <v>C</v>
      </c>
      <c r="K60" s="64" t="str">
        <f t="shared" si="50"/>
        <v>C</v>
      </c>
      <c r="L60" s="64"/>
      <c r="M60" s="63" t="str">
        <f t="shared" si="54"/>
        <v>C</v>
      </c>
      <c r="N60" s="62">
        <v>8</v>
      </c>
      <c r="O60" s="55">
        <f t="shared" si="2"/>
        <v>4.8</v>
      </c>
      <c r="P60" s="54">
        <f t="shared" si="3"/>
        <v>0.14399999999999999</v>
      </c>
      <c r="Q60" s="53">
        <f t="shared" si="4"/>
        <v>16.559999999999999</v>
      </c>
      <c r="R60" s="163"/>
      <c r="S60" s="59"/>
      <c r="T60" s="162"/>
      <c r="U60" s="160"/>
      <c r="V60" s="161"/>
      <c r="W60" s="160"/>
      <c r="X60" s="160"/>
      <c r="Y60" s="159"/>
      <c r="Z60" s="57">
        <v>572</v>
      </c>
      <c r="AA60" s="56" t="s">
        <v>3</v>
      </c>
      <c r="AB60" s="55">
        <f t="shared" si="51"/>
        <v>2745.6</v>
      </c>
      <c r="AC60" s="54">
        <f t="shared" si="52"/>
        <v>82.367999999999995</v>
      </c>
      <c r="AD60" s="53">
        <f t="shared" si="53"/>
        <v>9472.32</v>
      </c>
      <c r="AE60" s="155" t="s">
        <v>134</v>
      </c>
      <c r="AF60" s="51">
        <f t="shared" si="14"/>
        <v>544</v>
      </c>
      <c r="AG60" s="50" t="s">
        <v>1</v>
      </c>
      <c r="AH60" s="49">
        <f t="shared" si="6"/>
        <v>2611.1999999999998</v>
      </c>
      <c r="AI60" s="48">
        <f t="shared" si="7"/>
        <v>78.335999999999999</v>
      </c>
      <c r="AJ60" s="47">
        <f t="shared" si="8"/>
        <v>9008.64</v>
      </c>
      <c r="AK60" s="46" t="s">
        <v>821</v>
      </c>
      <c r="AL60" s="45"/>
      <c r="AM60" s="44">
        <f t="shared" si="9"/>
        <v>271.8</v>
      </c>
      <c r="AN60" s="43">
        <f t="shared" ref="AN60:AN224" si="55">ROUND(AM60*1.2,2)</f>
        <v>326.16000000000003</v>
      </c>
      <c r="AO60" s="42">
        <f t="shared" si="42"/>
        <v>9060</v>
      </c>
      <c r="AP60" s="41">
        <f t="shared" ref="AP60:AP224" si="56">ROUND(AO60*1.2,2)</f>
        <v>10872</v>
      </c>
      <c r="AU60" s="66">
        <v>115</v>
      </c>
      <c r="AV60" s="40">
        <v>9060</v>
      </c>
      <c r="AX60" s="480"/>
    </row>
    <row r="61" spans="1:50">
      <c r="A61" s="73" t="s">
        <v>1507</v>
      </c>
      <c r="B61" s="72" t="s">
        <v>808</v>
      </c>
      <c r="C61" s="185">
        <v>40</v>
      </c>
      <c r="D61" s="74">
        <v>1000</v>
      </c>
      <c r="E61" s="74">
        <v>600</v>
      </c>
      <c r="F61" s="70" t="str">
        <f t="shared" si="0"/>
        <v>1000x600x40</v>
      </c>
      <c r="G61" s="158" t="s">
        <v>1342</v>
      </c>
      <c r="H61" s="68" t="s">
        <v>820</v>
      </c>
      <c r="I61" s="67" t="s">
        <v>1</v>
      </c>
      <c r="J61" s="65" t="str">
        <f t="shared" si="50"/>
        <v>C</v>
      </c>
      <c r="K61" s="64" t="str">
        <f t="shared" si="50"/>
        <v>C</v>
      </c>
      <c r="L61" s="64" t="str">
        <f t="shared" si="50"/>
        <v>C</v>
      </c>
      <c r="M61" s="63" t="str">
        <f t="shared" si="50"/>
        <v>C</v>
      </c>
      <c r="N61" s="62">
        <v>6</v>
      </c>
      <c r="O61" s="55">
        <f t="shared" si="2"/>
        <v>3.6</v>
      </c>
      <c r="P61" s="54">
        <f t="shared" si="3"/>
        <v>0.14399999999999999</v>
      </c>
      <c r="Q61" s="53">
        <f t="shared" si="4"/>
        <v>15.839999999999998</v>
      </c>
      <c r="R61" s="163"/>
      <c r="S61" s="59"/>
      <c r="T61" s="162"/>
      <c r="U61" s="160"/>
      <c r="V61" s="161"/>
      <c r="W61" s="160"/>
      <c r="X61" s="160"/>
      <c r="Y61" s="159"/>
      <c r="Z61" s="57">
        <v>572</v>
      </c>
      <c r="AA61" s="56" t="s">
        <v>3</v>
      </c>
      <c r="AB61" s="55">
        <f t="shared" si="51"/>
        <v>2059.2000000000003</v>
      </c>
      <c r="AC61" s="54">
        <f t="shared" si="52"/>
        <v>82.367999999999995</v>
      </c>
      <c r="AD61" s="53">
        <f t="shared" si="53"/>
        <v>9060.48</v>
      </c>
      <c r="AE61" s="155" t="s">
        <v>134</v>
      </c>
      <c r="AF61" s="51">
        <f t="shared" si="14"/>
        <v>569</v>
      </c>
      <c r="AG61" s="50" t="s">
        <v>1</v>
      </c>
      <c r="AH61" s="49">
        <f t="shared" si="6"/>
        <v>2048.4</v>
      </c>
      <c r="AI61" s="48">
        <f t="shared" si="7"/>
        <v>81.935999999999993</v>
      </c>
      <c r="AJ61" s="47">
        <f t="shared" si="8"/>
        <v>9012.9599999999991</v>
      </c>
      <c r="AK61" s="46" t="s">
        <v>819</v>
      </c>
      <c r="AL61" s="45"/>
      <c r="AM61" s="44">
        <f t="shared" si="9"/>
        <v>362.4</v>
      </c>
      <c r="AN61" s="43">
        <f t="shared" si="55"/>
        <v>434.88</v>
      </c>
      <c r="AO61" s="42">
        <f t="shared" si="42"/>
        <v>9060</v>
      </c>
      <c r="AP61" s="41">
        <f t="shared" si="56"/>
        <v>10872</v>
      </c>
      <c r="AU61" s="66">
        <v>110</v>
      </c>
      <c r="AV61" s="40">
        <v>9060</v>
      </c>
      <c r="AX61" s="480"/>
    </row>
    <row r="62" spans="1:50">
      <c r="A62" s="73" t="s">
        <v>1507</v>
      </c>
      <c r="B62" s="72" t="s">
        <v>808</v>
      </c>
      <c r="C62" s="185">
        <v>50</v>
      </c>
      <c r="D62" s="74">
        <v>1000</v>
      </c>
      <c r="E62" s="74">
        <v>600</v>
      </c>
      <c r="F62" s="70" t="str">
        <f t="shared" si="0"/>
        <v>1000x600x50</v>
      </c>
      <c r="G62" s="158" t="s">
        <v>1343</v>
      </c>
      <c r="H62" s="68" t="s">
        <v>818</v>
      </c>
      <c r="I62" s="67" t="s">
        <v>1</v>
      </c>
      <c r="J62" s="65" t="str">
        <f t="shared" si="50"/>
        <v>B</v>
      </c>
      <c r="K62" s="64" t="str">
        <f t="shared" si="50"/>
        <v>B</v>
      </c>
      <c r="L62" s="64" t="str">
        <f t="shared" si="50"/>
        <v>B</v>
      </c>
      <c r="M62" s="63" t="str">
        <f t="shared" si="50"/>
        <v>B</v>
      </c>
      <c r="N62" s="62">
        <v>4</v>
      </c>
      <c r="O62" s="55">
        <f t="shared" si="2"/>
        <v>2.4</v>
      </c>
      <c r="P62" s="54">
        <f t="shared" si="3"/>
        <v>0.12</v>
      </c>
      <c r="Q62" s="53">
        <f t="shared" si="4"/>
        <v>13.2</v>
      </c>
      <c r="R62" s="163"/>
      <c r="S62" s="59"/>
      <c r="T62" s="162"/>
      <c r="U62" s="160"/>
      <c r="V62" s="161"/>
      <c r="W62" s="160"/>
      <c r="X62" s="160"/>
      <c r="Y62" s="159"/>
      <c r="Z62" s="57">
        <v>676</v>
      </c>
      <c r="AA62" s="56" t="s">
        <v>3</v>
      </c>
      <c r="AB62" s="55">
        <f t="shared" si="51"/>
        <v>1622.3999999999999</v>
      </c>
      <c r="AC62" s="54">
        <f t="shared" si="52"/>
        <v>81.11999999999999</v>
      </c>
      <c r="AD62" s="53">
        <f t="shared" si="53"/>
        <v>8923.1999999999989</v>
      </c>
      <c r="AE62" s="472" t="s">
        <v>205</v>
      </c>
      <c r="AF62" s="51">
        <f t="shared" si="14"/>
        <v>455</v>
      </c>
      <c r="AG62" s="50" t="s">
        <v>1</v>
      </c>
      <c r="AH62" s="49">
        <f t="shared" si="6"/>
        <v>1092</v>
      </c>
      <c r="AI62" s="48">
        <f t="shared" si="7"/>
        <v>54.6</v>
      </c>
      <c r="AJ62" s="47">
        <f t="shared" si="8"/>
        <v>6006</v>
      </c>
      <c r="AK62" s="46" t="s">
        <v>814</v>
      </c>
      <c r="AL62" s="45"/>
      <c r="AM62" s="44">
        <f t="shared" si="9"/>
        <v>453</v>
      </c>
      <c r="AN62" s="43">
        <f t="shared" si="55"/>
        <v>543.6</v>
      </c>
      <c r="AO62" s="42">
        <f t="shared" si="42"/>
        <v>9060</v>
      </c>
      <c r="AP62" s="41">
        <f t="shared" si="56"/>
        <v>10872</v>
      </c>
      <c r="AU62" s="66">
        <v>110</v>
      </c>
      <c r="AV62" s="40">
        <v>9060</v>
      </c>
      <c r="AX62" s="480"/>
    </row>
    <row r="63" spans="1:50">
      <c r="A63" s="73" t="s">
        <v>1507</v>
      </c>
      <c r="B63" s="72" t="s">
        <v>808</v>
      </c>
      <c r="C63" s="72">
        <v>50</v>
      </c>
      <c r="D63" s="74">
        <v>1000</v>
      </c>
      <c r="E63" s="74">
        <v>600</v>
      </c>
      <c r="F63" s="72" t="str">
        <f t="shared" si="0"/>
        <v>1000x600x50</v>
      </c>
      <c r="G63" s="158" t="s">
        <v>1344</v>
      </c>
      <c r="H63" s="68" t="s">
        <v>817</v>
      </c>
      <c r="I63" s="67" t="s">
        <v>109</v>
      </c>
      <c r="J63" s="65" t="str">
        <f t="shared" si="50"/>
        <v>C</v>
      </c>
      <c r="K63" s="64"/>
      <c r="L63" s="64"/>
      <c r="M63" s="63"/>
      <c r="N63" s="62">
        <v>4</v>
      </c>
      <c r="O63" s="55">
        <f t="shared" si="2"/>
        <v>2.4</v>
      </c>
      <c r="P63" s="54">
        <f t="shared" si="3"/>
        <v>0.12</v>
      </c>
      <c r="Q63" s="53">
        <f t="shared" si="4"/>
        <v>13.2</v>
      </c>
      <c r="R63" s="192">
        <v>24</v>
      </c>
      <c r="S63" s="59">
        <v>2</v>
      </c>
      <c r="T63" s="174">
        <f>R63*N63</f>
        <v>96</v>
      </c>
      <c r="U63" s="55">
        <f>O63*R63</f>
        <v>57.599999999999994</v>
      </c>
      <c r="V63" s="54">
        <f>P63*R63</f>
        <v>2.88</v>
      </c>
      <c r="W63" s="55">
        <f>AU63*V63</f>
        <v>316.8</v>
      </c>
      <c r="X63" s="55" t="s">
        <v>381</v>
      </c>
      <c r="Y63" s="173">
        <f>R63/S63*N63*C63+140</f>
        <v>2540</v>
      </c>
      <c r="Z63" s="156">
        <f>AA63*R63</f>
        <v>624</v>
      </c>
      <c r="AA63" s="59">
        <v>26</v>
      </c>
      <c r="AB63" s="55">
        <f t="shared" si="51"/>
        <v>1497.6</v>
      </c>
      <c r="AC63" s="54">
        <f t="shared" si="52"/>
        <v>74.88</v>
      </c>
      <c r="AD63" s="53">
        <f t="shared" si="53"/>
        <v>8236.8000000000011</v>
      </c>
      <c r="AE63" s="155" t="s">
        <v>134</v>
      </c>
      <c r="AF63" s="51">
        <f t="shared" si="14"/>
        <v>29</v>
      </c>
      <c r="AG63" s="172" t="s">
        <v>137</v>
      </c>
      <c r="AH63" s="49">
        <f t="shared" si="6"/>
        <v>1670.3999999999999</v>
      </c>
      <c r="AI63" s="48">
        <f t="shared" si="7"/>
        <v>83.52</v>
      </c>
      <c r="AJ63" s="47">
        <f t="shared" si="8"/>
        <v>9187.2000000000007</v>
      </c>
      <c r="AK63" s="46" t="s">
        <v>814</v>
      </c>
      <c r="AL63" s="45" t="s">
        <v>816</v>
      </c>
      <c r="AM63" s="44">
        <f t="shared" si="9"/>
        <v>453</v>
      </c>
      <c r="AN63" s="43">
        <f t="shared" si="55"/>
        <v>543.6</v>
      </c>
      <c r="AO63" s="42">
        <f t="shared" si="42"/>
        <v>9060</v>
      </c>
      <c r="AP63" s="41">
        <f t="shared" si="56"/>
        <v>10872</v>
      </c>
      <c r="AU63" s="66">
        <v>110</v>
      </c>
      <c r="AV63" s="40">
        <v>9060</v>
      </c>
      <c r="AX63" s="480"/>
    </row>
    <row r="64" spans="1:50">
      <c r="A64" s="73" t="s">
        <v>1507</v>
      </c>
      <c r="B64" s="72" t="s">
        <v>808</v>
      </c>
      <c r="C64" s="72">
        <v>50</v>
      </c>
      <c r="D64" s="74">
        <v>1000</v>
      </c>
      <c r="E64" s="74">
        <v>600</v>
      </c>
      <c r="F64" s="72" t="str">
        <f t="shared" si="0"/>
        <v>1000x600x50</v>
      </c>
      <c r="G64" s="158" t="s">
        <v>1345</v>
      </c>
      <c r="H64" s="68" t="s">
        <v>815</v>
      </c>
      <c r="I64" s="67" t="s">
        <v>109</v>
      </c>
      <c r="J64" s="65"/>
      <c r="K64" s="64" t="str">
        <f t="shared" ref="K64:L64" si="57">$AE64</f>
        <v>C</v>
      </c>
      <c r="L64" s="64" t="str">
        <f t="shared" si="57"/>
        <v>C</v>
      </c>
      <c r="M64" s="63"/>
      <c r="N64" s="62">
        <v>4</v>
      </c>
      <c r="O64" s="55">
        <f t="shared" si="2"/>
        <v>2.4</v>
      </c>
      <c r="P64" s="54">
        <f t="shared" si="3"/>
        <v>0.12</v>
      </c>
      <c r="Q64" s="53">
        <f t="shared" si="4"/>
        <v>13.2</v>
      </c>
      <c r="R64" s="192">
        <v>48</v>
      </c>
      <c r="S64" s="59">
        <v>4</v>
      </c>
      <c r="T64" s="174">
        <f>R64*N64</f>
        <v>192</v>
      </c>
      <c r="U64" s="55">
        <f>O64*R64</f>
        <v>115.19999999999999</v>
      </c>
      <c r="V64" s="54">
        <f>P64*R64</f>
        <v>5.76</v>
      </c>
      <c r="W64" s="55">
        <f>AU64*V64</f>
        <v>633.6</v>
      </c>
      <c r="X64" s="55" t="s">
        <v>198</v>
      </c>
      <c r="Y64" s="179">
        <f>R64/S64*N64*C64+140</f>
        <v>2540</v>
      </c>
      <c r="Z64" s="156">
        <f>AA64*R64</f>
        <v>624</v>
      </c>
      <c r="AA64" s="59">
        <v>13</v>
      </c>
      <c r="AB64" s="55">
        <f t="shared" si="51"/>
        <v>1497.6</v>
      </c>
      <c r="AC64" s="54">
        <f t="shared" si="52"/>
        <v>74.88</v>
      </c>
      <c r="AD64" s="53">
        <f t="shared" si="53"/>
        <v>8236.8000000000011</v>
      </c>
      <c r="AE64" s="155" t="s">
        <v>134</v>
      </c>
      <c r="AF64" s="51">
        <f t="shared" si="14"/>
        <v>15</v>
      </c>
      <c r="AG64" s="172" t="s">
        <v>137</v>
      </c>
      <c r="AH64" s="49">
        <f t="shared" si="6"/>
        <v>1727.9999999999998</v>
      </c>
      <c r="AI64" s="48">
        <f t="shared" si="7"/>
        <v>86.399999999999991</v>
      </c>
      <c r="AJ64" s="47">
        <f t="shared" si="8"/>
        <v>9504</v>
      </c>
      <c r="AK64" s="46" t="s">
        <v>814</v>
      </c>
      <c r="AL64" s="45" t="s">
        <v>813</v>
      </c>
      <c r="AM64" s="44">
        <f t="shared" si="9"/>
        <v>453</v>
      </c>
      <c r="AN64" s="43">
        <f t="shared" si="55"/>
        <v>543.6</v>
      </c>
      <c r="AO64" s="42">
        <f t="shared" si="42"/>
        <v>9060</v>
      </c>
      <c r="AP64" s="41">
        <f t="shared" si="56"/>
        <v>10872</v>
      </c>
      <c r="AU64" s="66">
        <v>110</v>
      </c>
      <c r="AV64" s="40">
        <v>9060</v>
      </c>
      <c r="AX64" s="480"/>
    </row>
    <row r="65" spans="1:50">
      <c r="A65" s="73" t="s">
        <v>1507</v>
      </c>
      <c r="B65" s="72" t="s">
        <v>808</v>
      </c>
      <c r="C65" s="185">
        <v>80</v>
      </c>
      <c r="D65" s="74">
        <v>1000</v>
      </c>
      <c r="E65" s="74">
        <v>600</v>
      </c>
      <c r="F65" s="70" t="str">
        <f t="shared" si="0"/>
        <v>1000x600x80</v>
      </c>
      <c r="G65" s="158" t="s">
        <v>1346</v>
      </c>
      <c r="H65" s="68" t="s">
        <v>812</v>
      </c>
      <c r="I65" s="67" t="s">
        <v>1</v>
      </c>
      <c r="J65" s="65" t="str">
        <f t="shared" ref="J65:M67" si="58">$AE65</f>
        <v>C</v>
      </c>
      <c r="K65" s="64" t="str">
        <f t="shared" si="58"/>
        <v>C</v>
      </c>
      <c r="L65" s="64" t="str">
        <f t="shared" si="58"/>
        <v>C</v>
      </c>
      <c r="M65" s="63" t="str">
        <f t="shared" si="58"/>
        <v>C</v>
      </c>
      <c r="N65" s="62">
        <v>3</v>
      </c>
      <c r="O65" s="55">
        <f t="shared" si="2"/>
        <v>1.8</v>
      </c>
      <c r="P65" s="54">
        <f t="shared" si="3"/>
        <v>0.14399999999999999</v>
      </c>
      <c r="Q65" s="53">
        <f t="shared" si="4"/>
        <v>15.839999999999998</v>
      </c>
      <c r="R65" s="163"/>
      <c r="S65" s="59"/>
      <c r="T65" s="162"/>
      <c r="U65" s="160"/>
      <c r="V65" s="161"/>
      <c r="W65" s="160"/>
      <c r="X65" s="160"/>
      <c r="Y65" s="159"/>
      <c r="Z65" s="57">
        <v>572</v>
      </c>
      <c r="AA65" s="56" t="s">
        <v>3</v>
      </c>
      <c r="AB65" s="55">
        <f t="shared" si="51"/>
        <v>1029.6000000000001</v>
      </c>
      <c r="AC65" s="54">
        <f t="shared" si="52"/>
        <v>82.367999999999995</v>
      </c>
      <c r="AD65" s="53">
        <f t="shared" si="53"/>
        <v>9060.48</v>
      </c>
      <c r="AE65" s="155" t="s">
        <v>134</v>
      </c>
      <c r="AF65" s="51">
        <f t="shared" si="14"/>
        <v>569</v>
      </c>
      <c r="AG65" s="50" t="s">
        <v>1</v>
      </c>
      <c r="AH65" s="49">
        <f t="shared" si="6"/>
        <v>1024.2</v>
      </c>
      <c r="AI65" s="48">
        <f t="shared" si="7"/>
        <v>81.935999999999993</v>
      </c>
      <c r="AJ65" s="47">
        <f t="shared" si="8"/>
        <v>9012.9599999999991</v>
      </c>
      <c r="AK65" s="46" t="s">
        <v>811</v>
      </c>
      <c r="AL65" s="45"/>
      <c r="AM65" s="44">
        <f t="shared" si="9"/>
        <v>724.8</v>
      </c>
      <c r="AN65" s="43">
        <f t="shared" si="55"/>
        <v>869.76</v>
      </c>
      <c r="AO65" s="42">
        <f t="shared" si="42"/>
        <v>9060</v>
      </c>
      <c r="AP65" s="41">
        <f t="shared" si="56"/>
        <v>10872</v>
      </c>
      <c r="AU65" s="66">
        <v>110</v>
      </c>
      <c r="AV65" s="40">
        <v>9060</v>
      </c>
      <c r="AX65" s="480"/>
    </row>
    <row r="66" spans="1:50">
      <c r="A66" s="73" t="s">
        <v>1507</v>
      </c>
      <c r="B66" s="72" t="s">
        <v>808</v>
      </c>
      <c r="C66" s="185">
        <v>100</v>
      </c>
      <c r="D66" s="74">
        <v>1000</v>
      </c>
      <c r="E66" s="74">
        <v>600</v>
      </c>
      <c r="F66" s="70" t="str">
        <f t="shared" si="0"/>
        <v>1000x600x100</v>
      </c>
      <c r="G66" s="158" t="s">
        <v>1347</v>
      </c>
      <c r="H66" s="68" t="s">
        <v>810</v>
      </c>
      <c r="I66" s="67" t="s">
        <v>1</v>
      </c>
      <c r="J66" s="65" t="str">
        <f t="shared" si="58"/>
        <v>B</v>
      </c>
      <c r="K66" s="64" t="str">
        <f t="shared" si="58"/>
        <v>B</v>
      </c>
      <c r="L66" s="64" t="str">
        <f t="shared" si="58"/>
        <v>B</v>
      </c>
      <c r="M66" s="63" t="str">
        <f t="shared" si="58"/>
        <v>B</v>
      </c>
      <c r="N66" s="62">
        <v>2</v>
      </c>
      <c r="O66" s="55">
        <f t="shared" si="2"/>
        <v>1.2</v>
      </c>
      <c r="P66" s="54">
        <f t="shared" si="3"/>
        <v>0.12</v>
      </c>
      <c r="Q66" s="53">
        <f t="shared" si="4"/>
        <v>13.2</v>
      </c>
      <c r="R66" s="163"/>
      <c r="S66" s="59"/>
      <c r="T66" s="162"/>
      <c r="U66" s="160"/>
      <c r="V66" s="161"/>
      <c r="W66" s="160"/>
      <c r="X66" s="160"/>
      <c r="Y66" s="159"/>
      <c r="Z66" s="57">
        <v>676</v>
      </c>
      <c r="AA66" s="56" t="s">
        <v>3</v>
      </c>
      <c r="AB66" s="55">
        <f t="shared" si="51"/>
        <v>811.19999999999993</v>
      </c>
      <c r="AC66" s="54">
        <f t="shared" si="52"/>
        <v>81.11999999999999</v>
      </c>
      <c r="AD66" s="53">
        <f t="shared" si="53"/>
        <v>8923.1999999999989</v>
      </c>
      <c r="AE66" s="472" t="s">
        <v>205</v>
      </c>
      <c r="AF66" s="51">
        <f t="shared" si="14"/>
        <v>455</v>
      </c>
      <c r="AG66" s="50" t="s">
        <v>1</v>
      </c>
      <c r="AH66" s="49">
        <f t="shared" si="6"/>
        <v>546</v>
      </c>
      <c r="AI66" s="48">
        <f t="shared" si="7"/>
        <v>54.6</v>
      </c>
      <c r="AJ66" s="47">
        <f t="shared" si="8"/>
        <v>6006</v>
      </c>
      <c r="AK66" s="46" t="s">
        <v>809</v>
      </c>
      <c r="AL66" s="45"/>
      <c r="AM66" s="44">
        <f t="shared" si="9"/>
        <v>906</v>
      </c>
      <c r="AN66" s="43">
        <f t="shared" si="55"/>
        <v>1087.2</v>
      </c>
      <c r="AO66" s="42">
        <f t="shared" si="42"/>
        <v>9060</v>
      </c>
      <c r="AP66" s="41">
        <f t="shared" si="56"/>
        <v>10872</v>
      </c>
      <c r="AU66" s="66">
        <v>110</v>
      </c>
      <c r="AV66" s="40">
        <v>9060</v>
      </c>
      <c r="AX66" s="480"/>
    </row>
    <row r="67" spans="1:50">
      <c r="A67" s="73" t="s">
        <v>1507</v>
      </c>
      <c r="B67" s="72" t="s">
        <v>808</v>
      </c>
      <c r="C67" s="72">
        <v>100</v>
      </c>
      <c r="D67" s="74">
        <v>1000</v>
      </c>
      <c r="E67" s="74">
        <v>600</v>
      </c>
      <c r="F67" s="72" t="str">
        <f t="shared" si="0"/>
        <v>1000x600x100</v>
      </c>
      <c r="G67" s="158" t="s">
        <v>1543</v>
      </c>
      <c r="H67" s="68" t="s">
        <v>1541</v>
      </c>
      <c r="I67" s="67" t="s">
        <v>109</v>
      </c>
      <c r="J67" s="65" t="str">
        <f t="shared" si="58"/>
        <v>C</v>
      </c>
      <c r="K67" s="64"/>
      <c r="L67" s="64"/>
      <c r="M67" s="63"/>
      <c r="N67" s="62">
        <v>2</v>
      </c>
      <c r="O67" s="55">
        <f t="shared" si="2"/>
        <v>1.2</v>
      </c>
      <c r="P67" s="54">
        <f t="shared" si="3"/>
        <v>0.12</v>
      </c>
      <c r="Q67" s="53">
        <f t="shared" si="4"/>
        <v>13.2</v>
      </c>
      <c r="R67" s="57">
        <v>24</v>
      </c>
      <c r="S67" s="59">
        <v>2</v>
      </c>
      <c r="T67" s="174">
        <f t="shared" ref="T67:T68" si="59">R67*N67</f>
        <v>48</v>
      </c>
      <c r="U67" s="55">
        <f t="shared" ref="U67:U68" si="60">O67*R67</f>
        <v>28.799999999999997</v>
      </c>
      <c r="V67" s="54">
        <f t="shared" ref="V67:V68" si="61">P67*R67</f>
        <v>2.88</v>
      </c>
      <c r="W67" s="55">
        <f>AU67*V67</f>
        <v>316.8</v>
      </c>
      <c r="X67" s="55" t="s">
        <v>381</v>
      </c>
      <c r="Y67" s="173">
        <f>R67/S67*N67*C67+140</f>
        <v>2540</v>
      </c>
      <c r="Z67" s="156">
        <f t="shared" ref="Z67:Z68" si="62">AA67*R67</f>
        <v>624</v>
      </c>
      <c r="AA67" s="59">
        <v>26</v>
      </c>
      <c r="AB67" s="55">
        <f t="shared" si="51"/>
        <v>748.8</v>
      </c>
      <c r="AC67" s="54">
        <f t="shared" si="52"/>
        <v>74.88</v>
      </c>
      <c r="AD67" s="53">
        <f t="shared" si="53"/>
        <v>8236.8000000000011</v>
      </c>
      <c r="AE67" s="155" t="s">
        <v>134</v>
      </c>
      <c r="AF67" s="51">
        <f t="shared" si="14"/>
        <v>29</v>
      </c>
      <c r="AG67" s="50" t="s">
        <v>137</v>
      </c>
      <c r="AH67" s="49">
        <f t="shared" si="6"/>
        <v>835.19999999999993</v>
      </c>
      <c r="AI67" s="48">
        <f t="shared" si="7"/>
        <v>83.52</v>
      </c>
      <c r="AJ67" s="47">
        <f t="shared" si="8"/>
        <v>9187.2000000000007</v>
      </c>
      <c r="AK67" s="46" t="s">
        <v>809</v>
      </c>
      <c r="AL67" s="393" t="s">
        <v>1750</v>
      </c>
      <c r="AM67" s="44">
        <f t="shared" si="9"/>
        <v>906</v>
      </c>
      <c r="AN67" s="43">
        <f t="shared" si="55"/>
        <v>1087.2</v>
      </c>
      <c r="AO67" s="42">
        <f t="shared" si="42"/>
        <v>9060</v>
      </c>
      <c r="AP67" s="41">
        <f t="shared" si="56"/>
        <v>10872</v>
      </c>
      <c r="AU67" s="66">
        <v>110</v>
      </c>
      <c r="AV67" s="40">
        <v>9060</v>
      </c>
      <c r="AX67" s="480"/>
    </row>
    <row r="68" spans="1:50">
      <c r="A68" s="73" t="s">
        <v>1507</v>
      </c>
      <c r="B68" s="72" t="s">
        <v>808</v>
      </c>
      <c r="C68" s="72">
        <v>100</v>
      </c>
      <c r="D68" s="74">
        <v>1000</v>
      </c>
      <c r="E68" s="74">
        <v>600</v>
      </c>
      <c r="F68" s="72" t="str">
        <f t="shared" si="0"/>
        <v>1000x600x100</v>
      </c>
      <c r="G68" s="158" t="s">
        <v>1544</v>
      </c>
      <c r="H68" s="68" t="s">
        <v>1542</v>
      </c>
      <c r="I68" s="67" t="s">
        <v>109</v>
      </c>
      <c r="J68" s="65"/>
      <c r="K68" s="64" t="str">
        <f t="shared" ref="K68:L68" si="63">$AE68</f>
        <v>C</v>
      </c>
      <c r="L68" s="64" t="str">
        <f t="shared" si="63"/>
        <v>C</v>
      </c>
      <c r="M68" s="63"/>
      <c r="N68" s="62">
        <v>2</v>
      </c>
      <c r="O68" s="55">
        <f t="shared" si="2"/>
        <v>1.2</v>
      </c>
      <c r="P68" s="54">
        <f t="shared" si="3"/>
        <v>0.12</v>
      </c>
      <c r="Q68" s="53">
        <f t="shared" si="4"/>
        <v>13.2</v>
      </c>
      <c r="R68" s="57">
        <v>48</v>
      </c>
      <c r="S68" s="59">
        <v>4</v>
      </c>
      <c r="T68" s="174">
        <f t="shared" si="59"/>
        <v>96</v>
      </c>
      <c r="U68" s="55">
        <f t="shared" si="60"/>
        <v>57.599999999999994</v>
      </c>
      <c r="V68" s="54">
        <f t="shared" si="61"/>
        <v>5.76</v>
      </c>
      <c r="W68" s="55">
        <f>AU68*V68</f>
        <v>633.6</v>
      </c>
      <c r="X68" s="55" t="s">
        <v>198</v>
      </c>
      <c r="Y68" s="173">
        <f>R68/S68*N68*C68+140</f>
        <v>2540</v>
      </c>
      <c r="Z68" s="156">
        <f t="shared" si="62"/>
        <v>624</v>
      </c>
      <c r="AA68" s="59">
        <v>13</v>
      </c>
      <c r="AB68" s="55">
        <f t="shared" si="51"/>
        <v>748.8</v>
      </c>
      <c r="AC68" s="54">
        <f t="shared" si="52"/>
        <v>74.88</v>
      </c>
      <c r="AD68" s="53">
        <f t="shared" si="53"/>
        <v>8236.8000000000011</v>
      </c>
      <c r="AE68" s="155" t="s">
        <v>134</v>
      </c>
      <c r="AF68" s="51">
        <f t="shared" si="14"/>
        <v>15</v>
      </c>
      <c r="AG68" s="50" t="s">
        <v>137</v>
      </c>
      <c r="AH68" s="49">
        <f t="shared" si="6"/>
        <v>863.99999999999989</v>
      </c>
      <c r="AI68" s="48">
        <f t="shared" si="7"/>
        <v>86.399999999999991</v>
      </c>
      <c r="AJ68" s="47">
        <f t="shared" si="8"/>
        <v>9504</v>
      </c>
      <c r="AK68" s="46" t="s">
        <v>809</v>
      </c>
      <c r="AL68" s="393" t="s">
        <v>1747</v>
      </c>
      <c r="AM68" s="44">
        <f t="shared" si="9"/>
        <v>906</v>
      </c>
      <c r="AN68" s="43">
        <f t="shared" ref="AN68" si="64">ROUND(AM68*1.2,2)</f>
        <v>1087.2</v>
      </c>
      <c r="AO68" s="42">
        <f t="shared" si="42"/>
        <v>9060</v>
      </c>
      <c r="AP68" s="41">
        <f t="shared" ref="AP68" si="65">ROUND(AO68*1.2,2)</f>
        <v>10872</v>
      </c>
      <c r="AU68" s="66">
        <v>110</v>
      </c>
      <c r="AV68" s="40">
        <v>9060</v>
      </c>
      <c r="AX68" s="480"/>
    </row>
    <row r="69" spans="1:50">
      <c r="A69" s="73" t="s">
        <v>1507</v>
      </c>
      <c r="B69" s="72" t="s">
        <v>808</v>
      </c>
      <c r="C69" s="185">
        <v>150</v>
      </c>
      <c r="D69" s="74">
        <v>1000</v>
      </c>
      <c r="E69" s="74">
        <v>600</v>
      </c>
      <c r="F69" s="70" t="str">
        <f t="shared" si="0"/>
        <v>1000x600x150</v>
      </c>
      <c r="G69" s="158" t="s">
        <v>1348</v>
      </c>
      <c r="H69" s="68" t="s">
        <v>807</v>
      </c>
      <c r="I69" s="67" t="s">
        <v>1</v>
      </c>
      <c r="J69" s="65" t="str">
        <f t="shared" ref="J69:M70" si="66">$AE69</f>
        <v>C</v>
      </c>
      <c r="K69" s="64" t="str">
        <f t="shared" si="66"/>
        <v>C</v>
      </c>
      <c r="L69" s="64" t="str">
        <f t="shared" si="66"/>
        <v>C</v>
      </c>
      <c r="M69" s="63" t="str">
        <f t="shared" si="66"/>
        <v>C</v>
      </c>
      <c r="N69" s="62">
        <v>2</v>
      </c>
      <c r="O69" s="55">
        <f t="shared" si="2"/>
        <v>1.2</v>
      </c>
      <c r="P69" s="54">
        <f t="shared" si="3"/>
        <v>0.18</v>
      </c>
      <c r="Q69" s="53">
        <f t="shared" si="4"/>
        <v>19.8</v>
      </c>
      <c r="R69" s="163"/>
      <c r="S69" s="59"/>
      <c r="T69" s="162"/>
      <c r="U69" s="160"/>
      <c r="V69" s="161"/>
      <c r="W69" s="160"/>
      <c r="X69" s="160"/>
      <c r="Y69" s="159"/>
      <c r="Z69" s="57">
        <v>416</v>
      </c>
      <c r="AA69" s="56" t="s">
        <v>3</v>
      </c>
      <c r="AB69" s="55">
        <f t="shared" ref="AB69:AB86" si="67">IF($AA69="--",$Z69*O69,$AA69*U69)</f>
        <v>499.2</v>
      </c>
      <c r="AC69" s="54">
        <f t="shared" ref="AC69:AC86" si="68">IF($AA69="--",$Z69*P69,$AA69*V69)</f>
        <v>74.88</v>
      </c>
      <c r="AD69" s="53">
        <f t="shared" ref="AD69:AD86" si="69">IF($AA69="--",$Z69*Q69,$AA69*W69)</f>
        <v>8236.8000000000011</v>
      </c>
      <c r="AE69" s="155" t="s">
        <v>134</v>
      </c>
      <c r="AF69" s="51">
        <f t="shared" si="14"/>
        <v>455</v>
      </c>
      <c r="AG69" s="50" t="s">
        <v>1</v>
      </c>
      <c r="AH69" s="49">
        <f t="shared" si="6"/>
        <v>546</v>
      </c>
      <c r="AI69" s="48">
        <f t="shared" si="7"/>
        <v>81.899999999999991</v>
      </c>
      <c r="AJ69" s="47">
        <f t="shared" si="8"/>
        <v>9009</v>
      </c>
      <c r="AK69" s="46" t="s">
        <v>806</v>
      </c>
      <c r="AL69" s="45"/>
      <c r="AM69" s="44">
        <f t="shared" si="9"/>
        <v>1359</v>
      </c>
      <c r="AN69" s="43">
        <f t="shared" si="55"/>
        <v>1630.8</v>
      </c>
      <c r="AO69" s="42">
        <f t="shared" si="42"/>
        <v>9060</v>
      </c>
      <c r="AP69" s="41">
        <f t="shared" si="56"/>
        <v>10872</v>
      </c>
      <c r="AU69" s="66">
        <v>110</v>
      </c>
      <c r="AV69" s="40">
        <v>9060</v>
      </c>
      <c r="AX69" s="480"/>
    </row>
    <row r="70" spans="1:50">
      <c r="A70" s="73" t="s">
        <v>1507</v>
      </c>
      <c r="B70" s="70" t="s">
        <v>800</v>
      </c>
      <c r="C70" s="70">
        <v>25</v>
      </c>
      <c r="D70" s="71">
        <v>1000</v>
      </c>
      <c r="E70" s="71">
        <v>600</v>
      </c>
      <c r="F70" s="70" t="str">
        <f t="shared" si="0"/>
        <v>1000x600x25</v>
      </c>
      <c r="G70" s="493" t="s">
        <v>1781</v>
      </c>
      <c r="H70" s="494" t="s">
        <v>1780</v>
      </c>
      <c r="I70" s="67" t="s">
        <v>1</v>
      </c>
      <c r="J70" s="65"/>
      <c r="K70" s="64"/>
      <c r="L70" s="64"/>
      <c r="M70" s="63" t="str">
        <f t="shared" si="66"/>
        <v>C</v>
      </c>
      <c r="N70" s="62">
        <v>8</v>
      </c>
      <c r="O70" s="55">
        <f t="shared" si="2"/>
        <v>4.8</v>
      </c>
      <c r="P70" s="54">
        <f t="shared" si="3"/>
        <v>0.12</v>
      </c>
      <c r="Q70" s="53">
        <f t="shared" si="4"/>
        <v>18</v>
      </c>
      <c r="R70" s="191"/>
      <c r="S70" s="190"/>
      <c r="T70" s="189"/>
      <c r="U70" s="187"/>
      <c r="V70" s="188"/>
      <c r="W70" s="187"/>
      <c r="X70" s="187"/>
      <c r="Y70" s="186"/>
      <c r="Z70" s="57">
        <v>676</v>
      </c>
      <c r="AA70" s="56" t="s">
        <v>3</v>
      </c>
      <c r="AB70" s="55">
        <f t="shared" si="67"/>
        <v>3244.7999999999997</v>
      </c>
      <c r="AC70" s="54">
        <f t="shared" si="68"/>
        <v>81.11999999999999</v>
      </c>
      <c r="AD70" s="53">
        <f t="shared" si="69"/>
        <v>12168</v>
      </c>
      <c r="AE70" s="155" t="s">
        <v>134</v>
      </c>
      <c r="AF70" s="51">
        <f t="shared" si="14"/>
        <v>500</v>
      </c>
      <c r="AG70" s="50" t="s">
        <v>1</v>
      </c>
      <c r="AH70" s="49">
        <f t="shared" si="6"/>
        <v>2400</v>
      </c>
      <c r="AI70" s="48">
        <f t="shared" si="7"/>
        <v>60</v>
      </c>
      <c r="AJ70" s="47">
        <f t="shared" si="8"/>
        <v>9000</v>
      </c>
      <c r="AK70" s="46" t="s">
        <v>1782</v>
      </c>
      <c r="AL70" s="45"/>
      <c r="AM70" s="44">
        <f t="shared" si="9"/>
        <v>274.5</v>
      </c>
      <c r="AN70" s="43">
        <f t="shared" si="55"/>
        <v>329.4</v>
      </c>
      <c r="AO70" s="42">
        <f t="shared" si="42"/>
        <v>10980</v>
      </c>
      <c r="AP70" s="41">
        <f t="shared" si="56"/>
        <v>13176</v>
      </c>
      <c r="AU70" s="66">
        <v>150</v>
      </c>
      <c r="AV70" s="40">
        <v>10980</v>
      </c>
      <c r="AX70" s="480"/>
    </row>
    <row r="71" spans="1:50">
      <c r="A71" s="73" t="s">
        <v>1507</v>
      </c>
      <c r="B71" s="72" t="s">
        <v>800</v>
      </c>
      <c r="C71" s="185">
        <v>50</v>
      </c>
      <c r="D71" s="74">
        <v>1000</v>
      </c>
      <c r="E71" s="74">
        <v>600</v>
      </c>
      <c r="F71" s="70" t="str">
        <f t="shared" si="0"/>
        <v>1000x600x50</v>
      </c>
      <c r="G71" s="158" t="s">
        <v>1420</v>
      </c>
      <c r="H71" s="68" t="s">
        <v>805</v>
      </c>
      <c r="I71" s="67" t="s">
        <v>1</v>
      </c>
      <c r="J71" s="65" t="str">
        <f t="shared" ref="J71:M80" si="70">$AE71</f>
        <v>C</v>
      </c>
      <c r="K71" s="64" t="str">
        <f t="shared" si="70"/>
        <v>C</v>
      </c>
      <c r="L71" s="64" t="str">
        <f t="shared" si="70"/>
        <v>C</v>
      </c>
      <c r="M71" s="63" t="str">
        <f t="shared" si="70"/>
        <v>C</v>
      </c>
      <c r="N71" s="62">
        <v>4</v>
      </c>
      <c r="O71" s="55">
        <f t="shared" si="2"/>
        <v>2.4</v>
      </c>
      <c r="P71" s="54">
        <f t="shared" si="3"/>
        <v>0.12</v>
      </c>
      <c r="Q71" s="53">
        <f t="shared" si="4"/>
        <v>16.2</v>
      </c>
      <c r="R71" s="163"/>
      <c r="S71" s="59"/>
      <c r="T71" s="162"/>
      <c r="U71" s="160"/>
      <c r="V71" s="161"/>
      <c r="W71" s="160"/>
      <c r="X71" s="160"/>
      <c r="Y71" s="159"/>
      <c r="Z71" s="57">
        <v>676</v>
      </c>
      <c r="AA71" s="56" t="s">
        <v>3</v>
      </c>
      <c r="AB71" s="55">
        <f t="shared" si="67"/>
        <v>1622.3999999999999</v>
      </c>
      <c r="AC71" s="54">
        <f t="shared" si="68"/>
        <v>81.11999999999999</v>
      </c>
      <c r="AD71" s="53">
        <f t="shared" si="69"/>
        <v>10951.199999999999</v>
      </c>
      <c r="AE71" s="155" t="s">
        <v>134</v>
      </c>
      <c r="AF71" s="51">
        <f t="shared" si="14"/>
        <v>556</v>
      </c>
      <c r="AG71" s="50" t="s">
        <v>1</v>
      </c>
      <c r="AH71" s="49">
        <f t="shared" si="6"/>
        <v>1334.3999999999999</v>
      </c>
      <c r="AI71" s="48">
        <f t="shared" si="7"/>
        <v>66.72</v>
      </c>
      <c r="AJ71" s="47">
        <f t="shared" si="8"/>
        <v>9007.1999999999989</v>
      </c>
      <c r="AK71" s="46" t="s">
        <v>804</v>
      </c>
      <c r="AL71" s="45"/>
      <c r="AM71" s="44">
        <f t="shared" si="9"/>
        <v>549</v>
      </c>
      <c r="AN71" s="43">
        <f t="shared" si="55"/>
        <v>658.8</v>
      </c>
      <c r="AO71" s="42">
        <f t="shared" si="42"/>
        <v>10980</v>
      </c>
      <c r="AP71" s="41">
        <f t="shared" si="56"/>
        <v>13176</v>
      </c>
      <c r="AU71" s="66">
        <v>135</v>
      </c>
      <c r="AV71" s="40">
        <v>10980</v>
      </c>
      <c r="AX71" s="480"/>
    </row>
    <row r="72" spans="1:50">
      <c r="A72" s="73" t="s">
        <v>1507</v>
      </c>
      <c r="B72" s="72" t="s">
        <v>800</v>
      </c>
      <c r="C72" s="185">
        <v>80</v>
      </c>
      <c r="D72" s="74">
        <v>1000</v>
      </c>
      <c r="E72" s="74">
        <v>600</v>
      </c>
      <c r="F72" s="70" t="str">
        <f t="shared" si="0"/>
        <v>1000x600x80</v>
      </c>
      <c r="G72" s="158" t="s">
        <v>1421</v>
      </c>
      <c r="H72" s="68" t="s">
        <v>803</v>
      </c>
      <c r="I72" s="67" t="s">
        <v>1</v>
      </c>
      <c r="J72" s="65" t="str">
        <f t="shared" si="70"/>
        <v>C</v>
      </c>
      <c r="K72" s="64" t="str">
        <f t="shared" si="70"/>
        <v>C</v>
      </c>
      <c r="L72" s="64" t="str">
        <f t="shared" si="70"/>
        <v>C</v>
      </c>
      <c r="M72" s="63" t="str">
        <f t="shared" si="70"/>
        <v>C</v>
      </c>
      <c r="N72" s="62">
        <v>3</v>
      </c>
      <c r="O72" s="55">
        <f t="shared" si="2"/>
        <v>1.8</v>
      </c>
      <c r="P72" s="54">
        <f t="shared" si="3"/>
        <v>0.14399999999999999</v>
      </c>
      <c r="Q72" s="53">
        <f t="shared" si="4"/>
        <v>19.439999999999998</v>
      </c>
      <c r="R72" s="163"/>
      <c r="S72" s="59"/>
      <c r="T72" s="162"/>
      <c r="U72" s="160"/>
      <c r="V72" s="161"/>
      <c r="W72" s="160"/>
      <c r="X72" s="160"/>
      <c r="Y72" s="159"/>
      <c r="Z72" s="57">
        <v>572</v>
      </c>
      <c r="AA72" s="56" t="s">
        <v>3</v>
      </c>
      <c r="AB72" s="55">
        <f t="shared" si="67"/>
        <v>1029.6000000000001</v>
      </c>
      <c r="AC72" s="54">
        <f t="shared" si="68"/>
        <v>82.367999999999995</v>
      </c>
      <c r="AD72" s="53">
        <f t="shared" si="69"/>
        <v>11119.679999999998</v>
      </c>
      <c r="AE72" s="155" t="s">
        <v>134</v>
      </c>
      <c r="AF72" s="51">
        <f t="shared" si="14"/>
        <v>463</v>
      </c>
      <c r="AG72" s="50" t="s">
        <v>1</v>
      </c>
      <c r="AH72" s="49">
        <f t="shared" si="6"/>
        <v>833.4</v>
      </c>
      <c r="AI72" s="48">
        <f t="shared" si="7"/>
        <v>66.671999999999997</v>
      </c>
      <c r="AJ72" s="47">
        <f t="shared" si="8"/>
        <v>9000.7199999999993</v>
      </c>
      <c r="AK72" s="376" t="s">
        <v>1472</v>
      </c>
      <c r="AL72" s="45"/>
      <c r="AM72" s="44">
        <f t="shared" si="9"/>
        <v>878.4</v>
      </c>
      <c r="AN72" s="43">
        <f t="shared" si="55"/>
        <v>1054.08</v>
      </c>
      <c r="AO72" s="42">
        <f t="shared" si="42"/>
        <v>10980</v>
      </c>
      <c r="AP72" s="41">
        <f t="shared" si="56"/>
        <v>13176</v>
      </c>
      <c r="AU72" s="66">
        <v>135</v>
      </c>
      <c r="AV72" s="40">
        <v>10980</v>
      </c>
      <c r="AX72" s="480"/>
    </row>
    <row r="73" spans="1:50">
      <c r="A73" s="73" t="s">
        <v>1507</v>
      </c>
      <c r="B73" s="72" t="s">
        <v>800</v>
      </c>
      <c r="C73" s="185">
        <v>100</v>
      </c>
      <c r="D73" s="74">
        <v>1000</v>
      </c>
      <c r="E73" s="74">
        <v>600</v>
      </c>
      <c r="F73" s="70" t="str">
        <f t="shared" si="0"/>
        <v>1000x600x100</v>
      </c>
      <c r="G73" s="158" t="s">
        <v>1422</v>
      </c>
      <c r="H73" s="68" t="s">
        <v>802</v>
      </c>
      <c r="I73" s="67" t="s">
        <v>1</v>
      </c>
      <c r="J73" s="65" t="str">
        <f t="shared" si="70"/>
        <v>C</v>
      </c>
      <c r="K73" s="64" t="str">
        <f t="shared" si="70"/>
        <v>C</v>
      </c>
      <c r="L73" s="64" t="str">
        <f t="shared" si="70"/>
        <v>C</v>
      </c>
      <c r="M73" s="63" t="str">
        <f t="shared" si="70"/>
        <v>C</v>
      </c>
      <c r="N73" s="62">
        <v>2</v>
      </c>
      <c r="O73" s="55">
        <f t="shared" si="2"/>
        <v>1.2</v>
      </c>
      <c r="P73" s="54">
        <f t="shared" si="3"/>
        <v>0.12</v>
      </c>
      <c r="Q73" s="53">
        <f t="shared" si="4"/>
        <v>16.2</v>
      </c>
      <c r="R73" s="163"/>
      <c r="S73" s="59"/>
      <c r="T73" s="162"/>
      <c r="U73" s="160"/>
      <c r="V73" s="161"/>
      <c r="W73" s="160"/>
      <c r="X73" s="160"/>
      <c r="Y73" s="159"/>
      <c r="Z73" s="57">
        <v>676</v>
      </c>
      <c r="AA73" s="56" t="s">
        <v>3</v>
      </c>
      <c r="AB73" s="55">
        <f t="shared" si="67"/>
        <v>811.19999999999993</v>
      </c>
      <c r="AC73" s="54">
        <f t="shared" si="68"/>
        <v>81.11999999999999</v>
      </c>
      <c r="AD73" s="53">
        <f t="shared" si="69"/>
        <v>10951.199999999999</v>
      </c>
      <c r="AE73" s="155" t="s">
        <v>134</v>
      </c>
      <c r="AF73" s="51">
        <f t="shared" si="14"/>
        <v>556</v>
      </c>
      <c r="AG73" s="50" t="s">
        <v>1</v>
      </c>
      <c r="AH73" s="49">
        <f t="shared" si="6"/>
        <v>667.19999999999993</v>
      </c>
      <c r="AI73" s="48">
        <f t="shared" si="7"/>
        <v>66.72</v>
      </c>
      <c r="AJ73" s="47">
        <f t="shared" si="8"/>
        <v>9007.1999999999989</v>
      </c>
      <c r="AK73" s="46" t="s">
        <v>801</v>
      </c>
      <c r="AL73" s="45"/>
      <c r="AM73" s="44">
        <f t="shared" si="9"/>
        <v>1098</v>
      </c>
      <c r="AN73" s="43">
        <f t="shared" si="55"/>
        <v>1317.6</v>
      </c>
      <c r="AO73" s="42">
        <f t="shared" si="42"/>
        <v>10980</v>
      </c>
      <c r="AP73" s="41">
        <f t="shared" si="56"/>
        <v>13176</v>
      </c>
      <c r="AU73" s="66">
        <v>135</v>
      </c>
      <c r="AV73" s="40">
        <v>10980</v>
      </c>
      <c r="AX73" s="480"/>
    </row>
    <row r="74" spans="1:50" ht="15.75" thickBot="1">
      <c r="A74" s="39" t="s">
        <v>1507</v>
      </c>
      <c r="B74" s="38" t="s">
        <v>800</v>
      </c>
      <c r="C74" s="389">
        <v>150</v>
      </c>
      <c r="D74" s="36">
        <v>1000</v>
      </c>
      <c r="E74" s="36">
        <v>600</v>
      </c>
      <c r="F74" s="35" t="str">
        <f t="shared" si="0"/>
        <v>1000x600x150</v>
      </c>
      <c r="G74" s="154" t="s">
        <v>1423</v>
      </c>
      <c r="H74" s="34" t="s">
        <v>798</v>
      </c>
      <c r="I74" s="33" t="s">
        <v>1</v>
      </c>
      <c r="J74" s="31" t="str">
        <f t="shared" si="70"/>
        <v>C</v>
      </c>
      <c r="K74" s="30" t="str">
        <f t="shared" si="70"/>
        <v>C</v>
      </c>
      <c r="L74" s="30" t="str">
        <f t="shared" si="70"/>
        <v>C</v>
      </c>
      <c r="M74" s="29" t="str">
        <f t="shared" si="70"/>
        <v>C</v>
      </c>
      <c r="N74" s="28">
        <v>2</v>
      </c>
      <c r="O74" s="23">
        <f t="shared" si="2"/>
        <v>1.2</v>
      </c>
      <c r="P74" s="22">
        <f t="shared" si="3"/>
        <v>0.18</v>
      </c>
      <c r="Q74" s="21">
        <f t="shared" si="4"/>
        <v>24.3</v>
      </c>
      <c r="R74" s="153"/>
      <c r="S74" s="27"/>
      <c r="T74" s="152"/>
      <c r="U74" s="150"/>
      <c r="V74" s="151"/>
      <c r="W74" s="150"/>
      <c r="X74" s="150"/>
      <c r="Y74" s="149"/>
      <c r="Z74" s="25">
        <v>416</v>
      </c>
      <c r="AA74" s="24" t="s">
        <v>3</v>
      </c>
      <c r="AB74" s="23">
        <f t="shared" si="67"/>
        <v>499.2</v>
      </c>
      <c r="AC74" s="22">
        <f t="shared" si="68"/>
        <v>74.88</v>
      </c>
      <c r="AD74" s="21">
        <f t="shared" si="69"/>
        <v>10108.800000000001</v>
      </c>
      <c r="AE74" s="148" t="s">
        <v>134</v>
      </c>
      <c r="AF74" s="19">
        <f t="shared" si="14"/>
        <v>371</v>
      </c>
      <c r="AG74" s="18" t="s">
        <v>1</v>
      </c>
      <c r="AH74" s="17">
        <f t="shared" si="6"/>
        <v>445.2</v>
      </c>
      <c r="AI74" s="16">
        <f t="shared" si="7"/>
        <v>66.78</v>
      </c>
      <c r="AJ74" s="15">
        <f t="shared" si="8"/>
        <v>9015.3000000000011</v>
      </c>
      <c r="AK74" s="14" t="s">
        <v>797</v>
      </c>
      <c r="AL74" s="13"/>
      <c r="AM74" s="12">
        <f t="shared" si="9"/>
        <v>1647</v>
      </c>
      <c r="AN74" s="11">
        <f t="shared" si="55"/>
        <v>1976.4</v>
      </c>
      <c r="AO74" s="10">
        <f t="shared" si="42"/>
        <v>10980</v>
      </c>
      <c r="AP74" s="9">
        <f t="shared" si="56"/>
        <v>13176</v>
      </c>
      <c r="AU74" s="66">
        <v>135</v>
      </c>
      <c r="AV74" s="40">
        <v>10980</v>
      </c>
      <c r="AX74" s="480"/>
    </row>
    <row r="75" spans="1:50" ht="15" customHeight="1">
      <c r="A75" s="107" t="s">
        <v>1517</v>
      </c>
      <c r="B75" s="105" t="s">
        <v>383</v>
      </c>
      <c r="C75" s="105">
        <v>50</v>
      </c>
      <c r="D75" s="106">
        <v>1000</v>
      </c>
      <c r="E75" s="106">
        <v>600</v>
      </c>
      <c r="F75" s="105" t="str">
        <f t="shared" si="0"/>
        <v>1000x600x50</v>
      </c>
      <c r="G75" s="199" t="s">
        <v>1576</v>
      </c>
      <c r="H75" s="198" t="s">
        <v>1709</v>
      </c>
      <c r="I75" s="197" t="s">
        <v>1</v>
      </c>
      <c r="J75" s="100" t="str">
        <f t="shared" si="70"/>
        <v>A</v>
      </c>
      <c r="K75" s="99" t="str">
        <f t="shared" si="70"/>
        <v>A</v>
      </c>
      <c r="L75" s="99" t="str">
        <f t="shared" si="70"/>
        <v>A</v>
      </c>
      <c r="M75" s="98" t="str">
        <f t="shared" si="70"/>
        <v>A</v>
      </c>
      <c r="N75" s="97">
        <v>4</v>
      </c>
      <c r="O75" s="90">
        <f t="shared" si="2"/>
        <v>2.4</v>
      </c>
      <c r="P75" s="89">
        <f t="shared" si="3"/>
        <v>0.12</v>
      </c>
      <c r="Q75" s="88">
        <f t="shared" si="4"/>
        <v>13.2</v>
      </c>
      <c r="R75" s="169"/>
      <c r="S75" s="94"/>
      <c r="T75" s="168"/>
      <c r="U75" s="166"/>
      <c r="V75" s="167"/>
      <c r="W75" s="166"/>
      <c r="X75" s="166"/>
      <c r="Y75" s="165"/>
      <c r="Z75" s="92">
        <v>676</v>
      </c>
      <c r="AA75" s="91" t="s">
        <v>3</v>
      </c>
      <c r="AB75" s="90">
        <f t="shared" si="67"/>
        <v>1622.3999999999999</v>
      </c>
      <c r="AC75" s="89">
        <f t="shared" si="68"/>
        <v>81.11999999999999</v>
      </c>
      <c r="AD75" s="88">
        <f t="shared" si="69"/>
        <v>8923.1999999999989</v>
      </c>
      <c r="AE75" s="87" t="s">
        <v>2</v>
      </c>
      <c r="AF75" s="86">
        <f t="shared" si="14"/>
        <v>1</v>
      </c>
      <c r="AG75" s="85" t="s">
        <v>1</v>
      </c>
      <c r="AH75" s="84">
        <f t="shared" si="6"/>
        <v>2.4</v>
      </c>
      <c r="AI75" s="83">
        <f t="shared" si="7"/>
        <v>0.12</v>
      </c>
      <c r="AJ75" s="82">
        <f t="shared" si="8"/>
        <v>13.2</v>
      </c>
      <c r="AK75" s="81" t="s">
        <v>386</v>
      </c>
      <c r="AL75" s="80"/>
      <c r="AM75" s="79">
        <f t="shared" si="9"/>
        <v>425</v>
      </c>
      <c r="AN75" s="78">
        <f t="shared" ref="AN75:AN111" si="71">ROUND(AM75*1.2,2)</f>
        <v>510</v>
      </c>
      <c r="AO75" s="77">
        <f t="shared" ref="AO75:AO106" si="72">ROUND(AV75*(1-$AP$10),2)</f>
        <v>8500</v>
      </c>
      <c r="AP75" s="76">
        <f t="shared" ref="AP75:AP111" si="73">ROUND(AO75*1.2,2)</f>
        <v>10200</v>
      </c>
      <c r="AU75" s="66">
        <v>110</v>
      </c>
      <c r="AV75" s="40">
        <v>8500</v>
      </c>
      <c r="AX75" s="480"/>
    </row>
    <row r="76" spans="1:50" ht="15" customHeight="1">
      <c r="A76" s="73" t="s">
        <v>1517</v>
      </c>
      <c r="B76" s="72" t="s">
        <v>383</v>
      </c>
      <c r="C76" s="72">
        <v>50</v>
      </c>
      <c r="D76" s="74">
        <v>1000</v>
      </c>
      <c r="E76" s="74">
        <v>600</v>
      </c>
      <c r="F76" s="72" t="str">
        <f t="shared" si="0"/>
        <v>1000x600x50</v>
      </c>
      <c r="G76" s="178" t="s">
        <v>1577</v>
      </c>
      <c r="H76" s="177" t="s">
        <v>1710</v>
      </c>
      <c r="I76" s="176" t="s">
        <v>109</v>
      </c>
      <c r="J76" s="65" t="str">
        <f t="shared" si="70"/>
        <v>A</v>
      </c>
      <c r="K76" s="64" t="str">
        <f t="shared" si="70"/>
        <v>A</v>
      </c>
      <c r="L76" s="64" t="str">
        <f t="shared" si="70"/>
        <v>A</v>
      </c>
      <c r="M76" s="63" t="str">
        <f t="shared" si="70"/>
        <v>A</v>
      </c>
      <c r="N76" s="62">
        <v>4</v>
      </c>
      <c r="O76" s="55">
        <f t="shared" si="2"/>
        <v>2.4</v>
      </c>
      <c r="P76" s="54">
        <f t="shared" si="3"/>
        <v>0.12</v>
      </c>
      <c r="Q76" s="53">
        <f t="shared" si="4"/>
        <v>13.2</v>
      </c>
      <c r="R76" s="175">
        <v>24</v>
      </c>
      <c r="S76" s="59">
        <v>2</v>
      </c>
      <c r="T76" s="174">
        <f>R76*N76</f>
        <v>96</v>
      </c>
      <c r="U76" s="55">
        <f>O76*R76</f>
        <v>57.599999999999994</v>
      </c>
      <c r="V76" s="54">
        <f>P76*R76</f>
        <v>2.88</v>
      </c>
      <c r="W76" s="55">
        <f>AU76*V76</f>
        <v>316.8</v>
      </c>
      <c r="X76" s="55" t="s">
        <v>381</v>
      </c>
      <c r="Y76" s="173">
        <f>R76/S76*N76*C76+140</f>
        <v>2540</v>
      </c>
      <c r="Z76" s="156">
        <f>AA76*R76</f>
        <v>624</v>
      </c>
      <c r="AA76" s="59">
        <v>26</v>
      </c>
      <c r="AB76" s="55">
        <f t="shared" si="67"/>
        <v>1497.6</v>
      </c>
      <c r="AC76" s="54">
        <f t="shared" si="68"/>
        <v>74.88</v>
      </c>
      <c r="AD76" s="53">
        <f t="shared" si="69"/>
        <v>8236.8000000000011</v>
      </c>
      <c r="AE76" s="52" t="s">
        <v>2</v>
      </c>
      <c r="AF76" s="51">
        <f t="shared" si="14"/>
        <v>1</v>
      </c>
      <c r="AG76" s="172" t="s">
        <v>137</v>
      </c>
      <c r="AH76" s="49">
        <f t="shared" si="6"/>
        <v>57.599999999999994</v>
      </c>
      <c r="AI76" s="48">
        <f t="shared" si="7"/>
        <v>2.88</v>
      </c>
      <c r="AJ76" s="47">
        <f t="shared" si="8"/>
        <v>316.8</v>
      </c>
      <c r="AK76" s="46" t="s">
        <v>386</v>
      </c>
      <c r="AL76" s="45" t="s">
        <v>385</v>
      </c>
      <c r="AM76" s="44">
        <f t="shared" si="9"/>
        <v>425</v>
      </c>
      <c r="AN76" s="43">
        <f t="shared" si="71"/>
        <v>510</v>
      </c>
      <c r="AO76" s="42">
        <f t="shared" si="72"/>
        <v>8500</v>
      </c>
      <c r="AP76" s="41">
        <f t="shared" si="73"/>
        <v>10200</v>
      </c>
      <c r="AU76" s="66">
        <v>110</v>
      </c>
      <c r="AV76" s="40">
        <v>8500</v>
      </c>
      <c r="AX76" s="480"/>
    </row>
    <row r="77" spans="1:50" ht="15" customHeight="1">
      <c r="A77" s="73" t="s">
        <v>1517</v>
      </c>
      <c r="B77" s="72" t="s">
        <v>383</v>
      </c>
      <c r="C77" s="70">
        <v>100</v>
      </c>
      <c r="D77" s="74">
        <v>1000</v>
      </c>
      <c r="E77" s="74">
        <v>600</v>
      </c>
      <c r="F77" s="70" t="str">
        <f t="shared" si="0"/>
        <v>1000x600x100</v>
      </c>
      <c r="G77" s="178" t="s">
        <v>1578</v>
      </c>
      <c r="H77" s="177" t="s">
        <v>384</v>
      </c>
      <c r="I77" s="176" t="s">
        <v>1</v>
      </c>
      <c r="J77" s="65" t="str">
        <f t="shared" si="70"/>
        <v>A</v>
      </c>
      <c r="K77" s="64" t="str">
        <f t="shared" si="70"/>
        <v>A</v>
      </c>
      <c r="L77" s="64" t="str">
        <f t="shared" si="70"/>
        <v>A</v>
      </c>
      <c r="M77" s="63" t="str">
        <f t="shared" si="70"/>
        <v>A</v>
      </c>
      <c r="N77" s="62">
        <v>2</v>
      </c>
      <c r="O77" s="55">
        <f t="shared" si="2"/>
        <v>1.2</v>
      </c>
      <c r="P77" s="54">
        <f t="shared" si="3"/>
        <v>0.12</v>
      </c>
      <c r="Q77" s="53">
        <f t="shared" si="4"/>
        <v>11.4</v>
      </c>
      <c r="R77" s="163"/>
      <c r="S77" s="59"/>
      <c r="T77" s="162"/>
      <c r="U77" s="160"/>
      <c r="V77" s="161"/>
      <c r="W77" s="160"/>
      <c r="X77" s="160"/>
      <c r="Y77" s="159"/>
      <c r="Z77" s="57">
        <v>676</v>
      </c>
      <c r="AA77" s="56" t="s">
        <v>3</v>
      </c>
      <c r="AB77" s="55">
        <f t="shared" si="67"/>
        <v>811.19999999999993</v>
      </c>
      <c r="AC77" s="54">
        <f t="shared" si="68"/>
        <v>81.11999999999999</v>
      </c>
      <c r="AD77" s="53">
        <f t="shared" si="69"/>
        <v>7706.4000000000005</v>
      </c>
      <c r="AE77" s="52" t="s">
        <v>2</v>
      </c>
      <c r="AF77" s="51">
        <f t="shared" si="14"/>
        <v>1</v>
      </c>
      <c r="AG77" s="50" t="s">
        <v>1</v>
      </c>
      <c r="AH77" s="49">
        <f t="shared" si="6"/>
        <v>1.2</v>
      </c>
      <c r="AI77" s="48">
        <f t="shared" si="7"/>
        <v>0.12</v>
      </c>
      <c r="AJ77" s="47">
        <f t="shared" si="8"/>
        <v>11.4</v>
      </c>
      <c r="AK77" s="46" t="s">
        <v>380</v>
      </c>
      <c r="AL77" s="45"/>
      <c r="AM77" s="44">
        <f t="shared" si="9"/>
        <v>850</v>
      </c>
      <c r="AN77" s="43">
        <f t="shared" si="71"/>
        <v>1020</v>
      </c>
      <c r="AO77" s="42">
        <f t="shared" si="72"/>
        <v>8500</v>
      </c>
      <c r="AP77" s="41">
        <f t="shared" si="73"/>
        <v>10200</v>
      </c>
      <c r="AU77" s="66">
        <v>95</v>
      </c>
      <c r="AV77" s="40">
        <v>8500</v>
      </c>
      <c r="AX77" s="480"/>
    </row>
    <row r="78" spans="1:50" ht="15" customHeight="1">
      <c r="A78" s="73" t="s">
        <v>1517</v>
      </c>
      <c r="B78" s="72" t="s">
        <v>383</v>
      </c>
      <c r="C78" s="72">
        <v>100</v>
      </c>
      <c r="D78" s="74">
        <v>1000</v>
      </c>
      <c r="E78" s="74">
        <v>600</v>
      </c>
      <c r="F78" s="72" t="str">
        <f t="shared" si="0"/>
        <v>1000x600x100</v>
      </c>
      <c r="G78" s="178" t="s">
        <v>1579</v>
      </c>
      <c r="H78" s="177" t="s">
        <v>1711</v>
      </c>
      <c r="I78" s="176" t="s">
        <v>109</v>
      </c>
      <c r="J78" s="65" t="str">
        <f t="shared" si="70"/>
        <v>A</v>
      </c>
      <c r="K78" s="64" t="str">
        <f t="shared" si="70"/>
        <v>A</v>
      </c>
      <c r="L78" s="64" t="str">
        <f t="shared" si="70"/>
        <v>A</v>
      </c>
      <c r="M78" s="63" t="str">
        <f t="shared" si="70"/>
        <v>A</v>
      </c>
      <c r="N78" s="62">
        <v>2</v>
      </c>
      <c r="O78" s="55">
        <f t="shared" si="2"/>
        <v>1.2</v>
      </c>
      <c r="P78" s="54">
        <f t="shared" si="3"/>
        <v>0.12</v>
      </c>
      <c r="Q78" s="53">
        <f t="shared" si="4"/>
        <v>11.4</v>
      </c>
      <c r="R78" s="175">
        <v>24</v>
      </c>
      <c r="S78" s="59">
        <v>2</v>
      </c>
      <c r="T78" s="174">
        <f>R78*N78</f>
        <v>48</v>
      </c>
      <c r="U78" s="55">
        <f>O78*R78</f>
        <v>28.799999999999997</v>
      </c>
      <c r="V78" s="54">
        <f>P78*R78</f>
        <v>2.88</v>
      </c>
      <c r="W78" s="55">
        <f>AU78*V78</f>
        <v>273.59999999999997</v>
      </c>
      <c r="X78" s="55" t="s">
        <v>381</v>
      </c>
      <c r="Y78" s="173">
        <f>R78/S78*N78*C78+140</f>
        <v>2540</v>
      </c>
      <c r="Z78" s="156">
        <f>AA78*R78</f>
        <v>624</v>
      </c>
      <c r="AA78" s="59">
        <v>26</v>
      </c>
      <c r="AB78" s="55">
        <f t="shared" si="67"/>
        <v>748.8</v>
      </c>
      <c r="AC78" s="54">
        <f t="shared" si="68"/>
        <v>74.88</v>
      </c>
      <c r="AD78" s="53">
        <f t="shared" si="69"/>
        <v>7113.5999999999995</v>
      </c>
      <c r="AE78" s="52" t="s">
        <v>2</v>
      </c>
      <c r="AF78" s="51">
        <f t="shared" si="14"/>
        <v>1</v>
      </c>
      <c r="AG78" s="172" t="s">
        <v>137</v>
      </c>
      <c r="AH78" s="49">
        <f t="shared" si="6"/>
        <v>28.799999999999997</v>
      </c>
      <c r="AI78" s="48">
        <f t="shared" si="7"/>
        <v>2.88</v>
      </c>
      <c r="AJ78" s="47">
        <f t="shared" si="8"/>
        <v>273.59999999999997</v>
      </c>
      <c r="AK78" s="46" t="s">
        <v>380</v>
      </c>
      <c r="AL78" s="45" t="s">
        <v>379</v>
      </c>
      <c r="AM78" s="44">
        <f t="shared" si="9"/>
        <v>850</v>
      </c>
      <c r="AN78" s="43">
        <f t="shared" si="71"/>
        <v>1020</v>
      </c>
      <c r="AO78" s="42">
        <f t="shared" si="72"/>
        <v>8500</v>
      </c>
      <c r="AP78" s="41">
        <f t="shared" si="73"/>
        <v>10200</v>
      </c>
      <c r="AU78" s="66">
        <v>95</v>
      </c>
      <c r="AV78" s="40">
        <v>8500</v>
      </c>
      <c r="AX78" s="480"/>
    </row>
    <row r="79" spans="1:50" ht="15" customHeight="1">
      <c r="A79" s="73" t="s">
        <v>1510</v>
      </c>
      <c r="B79" s="70" t="s">
        <v>562</v>
      </c>
      <c r="C79" s="71">
        <v>100</v>
      </c>
      <c r="D79" s="71">
        <v>1000</v>
      </c>
      <c r="E79" s="71">
        <v>600</v>
      </c>
      <c r="F79" s="70" t="str">
        <f t="shared" si="0"/>
        <v>1000x600x100</v>
      </c>
      <c r="G79" s="158" t="s">
        <v>585</v>
      </c>
      <c r="H79" s="68" t="s">
        <v>584</v>
      </c>
      <c r="I79" s="67" t="s">
        <v>1</v>
      </c>
      <c r="J79" s="65" t="str">
        <f t="shared" si="70"/>
        <v>C</v>
      </c>
      <c r="K79" s="64"/>
      <c r="L79" s="64"/>
      <c r="M79" s="63"/>
      <c r="N79" s="62">
        <v>3</v>
      </c>
      <c r="O79" s="55">
        <f t="shared" si="2"/>
        <v>1.8</v>
      </c>
      <c r="P79" s="54">
        <f t="shared" si="3"/>
        <v>0.18</v>
      </c>
      <c r="Q79" s="53">
        <f t="shared" si="4"/>
        <v>20.88</v>
      </c>
      <c r="R79" s="163"/>
      <c r="S79" s="59"/>
      <c r="T79" s="162"/>
      <c r="U79" s="160"/>
      <c r="V79" s="161"/>
      <c r="W79" s="160"/>
      <c r="X79" s="160"/>
      <c r="Y79" s="159"/>
      <c r="Z79" s="57">
        <v>416</v>
      </c>
      <c r="AA79" s="56" t="s">
        <v>3</v>
      </c>
      <c r="AB79" s="55">
        <f t="shared" si="67"/>
        <v>748.80000000000007</v>
      </c>
      <c r="AC79" s="54">
        <f t="shared" si="68"/>
        <v>74.88</v>
      </c>
      <c r="AD79" s="53">
        <f t="shared" si="69"/>
        <v>8686.08</v>
      </c>
      <c r="AE79" s="155" t="s">
        <v>134</v>
      </c>
      <c r="AF79" s="51">
        <f t="shared" si="14"/>
        <v>432</v>
      </c>
      <c r="AG79" s="50" t="s">
        <v>1</v>
      </c>
      <c r="AH79" s="49">
        <f t="shared" si="6"/>
        <v>777.6</v>
      </c>
      <c r="AI79" s="48">
        <f t="shared" si="7"/>
        <v>77.759999999999991</v>
      </c>
      <c r="AJ79" s="47">
        <f t="shared" si="8"/>
        <v>9020.16</v>
      </c>
      <c r="AK79" s="46" t="s">
        <v>581</v>
      </c>
      <c r="AL79" s="45"/>
      <c r="AM79" s="44">
        <f t="shared" si="9"/>
        <v>1174</v>
      </c>
      <c r="AN79" s="43">
        <f t="shared" si="71"/>
        <v>1408.8</v>
      </c>
      <c r="AO79" s="42">
        <f t="shared" si="72"/>
        <v>11740</v>
      </c>
      <c r="AP79" s="41">
        <f t="shared" si="73"/>
        <v>14088</v>
      </c>
      <c r="AU79" s="66">
        <v>116</v>
      </c>
      <c r="AV79" s="40">
        <v>11740</v>
      </c>
      <c r="AX79" s="480"/>
    </row>
    <row r="80" spans="1:50" ht="15" customHeight="1">
      <c r="A80" s="73" t="s">
        <v>1510</v>
      </c>
      <c r="B80" s="72" t="s">
        <v>562</v>
      </c>
      <c r="C80" s="74">
        <v>100</v>
      </c>
      <c r="D80" s="74">
        <v>1000</v>
      </c>
      <c r="E80" s="74">
        <v>600</v>
      </c>
      <c r="F80" s="72" t="str">
        <f t="shared" si="0"/>
        <v>1000x600x100</v>
      </c>
      <c r="G80" s="158" t="s">
        <v>583</v>
      </c>
      <c r="H80" s="68" t="s">
        <v>582</v>
      </c>
      <c r="I80" s="67" t="s">
        <v>109</v>
      </c>
      <c r="J80" s="65" t="str">
        <f t="shared" si="70"/>
        <v>C</v>
      </c>
      <c r="K80" s="64"/>
      <c r="L80" s="64"/>
      <c r="M80" s="63"/>
      <c r="N80" s="62">
        <v>3</v>
      </c>
      <c r="O80" s="55">
        <f t="shared" si="2"/>
        <v>1.8</v>
      </c>
      <c r="P80" s="54">
        <f t="shared" si="3"/>
        <v>0.18</v>
      </c>
      <c r="Q80" s="53">
        <f t="shared" si="4"/>
        <v>20.88</v>
      </c>
      <c r="R80" s="57">
        <v>16</v>
      </c>
      <c r="S80" s="59">
        <v>2</v>
      </c>
      <c r="T80" s="174">
        <f>R80*N80</f>
        <v>48</v>
      </c>
      <c r="U80" s="55">
        <f>O80*R80</f>
        <v>28.8</v>
      </c>
      <c r="V80" s="54">
        <f>P80*R80</f>
        <v>2.88</v>
      </c>
      <c r="W80" s="55">
        <f>AU80*V80</f>
        <v>334.08</v>
      </c>
      <c r="X80" s="55" t="s">
        <v>381</v>
      </c>
      <c r="Y80" s="173">
        <f>R80/S80*N80*C80+140</f>
        <v>2540</v>
      </c>
      <c r="Z80" s="156">
        <f>AA80*R80</f>
        <v>416</v>
      </c>
      <c r="AA80" s="59">
        <v>26</v>
      </c>
      <c r="AB80" s="55">
        <f t="shared" si="67"/>
        <v>748.80000000000007</v>
      </c>
      <c r="AC80" s="54">
        <f t="shared" si="68"/>
        <v>74.88</v>
      </c>
      <c r="AD80" s="53">
        <f t="shared" si="69"/>
        <v>8686.08</v>
      </c>
      <c r="AE80" s="155" t="s">
        <v>134</v>
      </c>
      <c r="AF80" s="51">
        <f t="shared" si="14"/>
        <v>27</v>
      </c>
      <c r="AG80" s="172" t="s">
        <v>137</v>
      </c>
      <c r="AH80" s="49">
        <f t="shared" si="6"/>
        <v>777.6</v>
      </c>
      <c r="AI80" s="48">
        <f t="shared" si="7"/>
        <v>77.759999999999991</v>
      </c>
      <c r="AJ80" s="47">
        <f t="shared" si="8"/>
        <v>9020.16</v>
      </c>
      <c r="AK80" s="46" t="s">
        <v>581</v>
      </c>
      <c r="AL80" s="45" t="s">
        <v>580</v>
      </c>
      <c r="AM80" s="44">
        <f t="shared" si="9"/>
        <v>1174</v>
      </c>
      <c r="AN80" s="43">
        <f t="shared" si="71"/>
        <v>1408.8</v>
      </c>
      <c r="AO80" s="42">
        <f t="shared" si="72"/>
        <v>11740</v>
      </c>
      <c r="AP80" s="41">
        <f t="shared" si="73"/>
        <v>14088</v>
      </c>
      <c r="AU80" s="66">
        <v>116</v>
      </c>
      <c r="AV80" s="40">
        <v>11740</v>
      </c>
      <c r="AX80" s="480"/>
    </row>
    <row r="81" spans="1:50" ht="15" customHeight="1">
      <c r="A81" s="73" t="s">
        <v>1510</v>
      </c>
      <c r="B81" s="72" t="s">
        <v>562</v>
      </c>
      <c r="C81" s="74">
        <v>100</v>
      </c>
      <c r="D81" s="71">
        <v>1200</v>
      </c>
      <c r="E81" s="71">
        <v>600</v>
      </c>
      <c r="F81" s="70" t="str">
        <f t="shared" si="0"/>
        <v>1200x600x100</v>
      </c>
      <c r="G81" s="158" t="s">
        <v>579</v>
      </c>
      <c r="H81" s="68" t="s">
        <v>1320</v>
      </c>
      <c r="I81" s="67" t="s">
        <v>1</v>
      </c>
      <c r="J81" s="65"/>
      <c r="K81" s="64" t="str">
        <f t="shared" ref="K81:L82" si="74">$AE81</f>
        <v>C</v>
      </c>
      <c r="L81" s="64" t="str">
        <f t="shared" si="74"/>
        <v>C</v>
      </c>
      <c r="M81" s="63"/>
      <c r="N81" s="62">
        <v>3</v>
      </c>
      <c r="O81" s="55">
        <f t="shared" si="2"/>
        <v>2.16</v>
      </c>
      <c r="P81" s="54">
        <f t="shared" si="3"/>
        <v>0.216</v>
      </c>
      <c r="Q81" s="53">
        <f t="shared" si="4"/>
        <v>25.056000000000001</v>
      </c>
      <c r="R81" s="163"/>
      <c r="S81" s="59"/>
      <c r="T81" s="162"/>
      <c r="U81" s="160"/>
      <c r="V81" s="161"/>
      <c r="W81" s="160"/>
      <c r="X81" s="160"/>
      <c r="Y81" s="159"/>
      <c r="Z81" s="57">
        <v>352</v>
      </c>
      <c r="AA81" s="56" t="s">
        <v>3</v>
      </c>
      <c r="AB81" s="55">
        <f t="shared" si="67"/>
        <v>760.32</v>
      </c>
      <c r="AC81" s="54">
        <f t="shared" si="68"/>
        <v>76.031999999999996</v>
      </c>
      <c r="AD81" s="53">
        <f t="shared" si="69"/>
        <v>8819.7119999999995</v>
      </c>
      <c r="AE81" s="155" t="s">
        <v>134</v>
      </c>
      <c r="AF81" s="51">
        <f t="shared" si="14"/>
        <v>360</v>
      </c>
      <c r="AG81" s="50" t="s">
        <v>1</v>
      </c>
      <c r="AH81" s="49">
        <f t="shared" si="6"/>
        <v>777.6</v>
      </c>
      <c r="AI81" s="48">
        <f t="shared" si="7"/>
        <v>77.760000000000005</v>
      </c>
      <c r="AJ81" s="47">
        <f t="shared" si="8"/>
        <v>9020.16</v>
      </c>
      <c r="AK81" s="46" t="s">
        <v>577</v>
      </c>
      <c r="AL81" s="45"/>
      <c r="AM81" s="44">
        <f t="shared" si="9"/>
        <v>1174</v>
      </c>
      <c r="AN81" s="43">
        <f t="shared" si="71"/>
        <v>1408.8</v>
      </c>
      <c r="AO81" s="42">
        <f t="shared" si="72"/>
        <v>11740</v>
      </c>
      <c r="AP81" s="41">
        <f t="shared" si="73"/>
        <v>14088</v>
      </c>
      <c r="AU81" s="66">
        <v>116</v>
      </c>
      <c r="AV81" s="40">
        <v>11740</v>
      </c>
      <c r="AX81" s="480"/>
    </row>
    <row r="82" spans="1:50" ht="15" customHeight="1">
      <c r="A82" s="73" t="s">
        <v>1510</v>
      </c>
      <c r="B82" s="72" t="s">
        <v>562</v>
      </c>
      <c r="C82" s="74">
        <v>100</v>
      </c>
      <c r="D82" s="74">
        <v>1200</v>
      </c>
      <c r="E82" s="74">
        <v>600</v>
      </c>
      <c r="F82" s="72" t="str">
        <f t="shared" ref="F82:F146" si="75">D82&amp;"x"&amp;E82&amp;"x"&amp;C82</f>
        <v>1200x600x100</v>
      </c>
      <c r="G82" s="158" t="s">
        <v>578</v>
      </c>
      <c r="H82" s="68" t="s">
        <v>1319</v>
      </c>
      <c r="I82" s="67" t="s">
        <v>109</v>
      </c>
      <c r="J82" s="65"/>
      <c r="K82" s="64" t="str">
        <f t="shared" si="74"/>
        <v>C</v>
      </c>
      <c r="L82" s="64" t="str">
        <f t="shared" si="74"/>
        <v>C</v>
      </c>
      <c r="M82" s="63"/>
      <c r="N82" s="62">
        <v>3</v>
      </c>
      <c r="O82" s="55">
        <f t="shared" ref="O82:O146" si="76">N82*D82*E82/1000000</f>
        <v>2.16</v>
      </c>
      <c r="P82" s="54">
        <f t="shared" ref="P82:P146" si="77">O82*C82/1000</f>
        <v>0.216</v>
      </c>
      <c r="Q82" s="53">
        <f t="shared" ref="Q82:Q146" si="78">P82*AU82</f>
        <v>25.056000000000001</v>
      </c>
      <c r="R82" s="57">
        <v>32</v>
      </c>
      <c r="S82" s="59">
        <v>4</v>
      </c>
      <c r="T82" s="174">
        <f>R82*N82</f>
        <v>96</v>
      </c>
      <c r="U82" s="55">
        <f>O82*R82</f>
        <v>69.12</v>
      </c>
      <c r="V82" s="54">
        <f>P82*R82</f>
        <v>6.9119999999999999</v>
      </c>
      <c r="W82" s="55">
        <f>AU82*V82</f>
        <v>801.79200000000003</v>
      </c>
      <c r="X82" s="55" t="s">
        <v>158</v>
      </c>
      <c r="Y82" s="58">
        <f>R82/S82*N82*C82+140</f>
        <v>2540</v>
      </c>
      <c r="Z82" s="156">
        <f>AA82*R82</f>
        <v>352</v>
      </c>
      <c r="AA82" s="59">
        <v>11</v>
      </c>
      <c r="AB82" s="55">
        <f t="shared" si="67"/>
        <v>760.32</v>
      </c>
      <c r="AC82" s="54">
        <f t="shared" si="68"/>
        <v>76.031999999999996</v>
      </c>
      <c r="AD82" s="53">
        <f t="shared" si="69"/>
        <v>8819.7119999999995</v>
      </c>
      <c r="AE82" s="155" t="s">
        <v>134</v>
      </c>
      <c r="AF82" s="51">
        <f t="shared" si="14"/>
        <v>12</v>
      </c>
      <c r="AG82" s="172" t="s">
        <v>137</v>
      </c>
      <c r="AH82" s="49">
        <f t="shared" ref="AH82:AH146" si="79">IF(AG82="пач.",AF82*O82,AF82*U82)</f>
        <v>829.44</v>
      </c>
      <c r="AI82" s="48">
        <f t="shared" ref="AI82:AI146" si="80">IF(AG82="пач.",AF82*P82,AF82*V82)</f>
        <v>82.944000000000003</v>
      </c>
      <c r="AJ82" s="47">
        <f t="shared" ref="AJ82:AJ146" si="81">IF(AG82="пач.",AF82*Q82,AF82*W82)</f>
        <v>9621.5040000000008</v>
      </c>
      <c r="AK82" s="46" t="s">
        <v>577</v>
      </c>
      <c r="AL82" s="45" t="s">
        <v>576</v>
      </c>
      <c r="AM82" s="44">
        <f t="shared" ref="AM82:AM146" si="82">ROUND(AO82*C82/1000,2)</f>
        <v>1174</v>
      </c>
      <c r="AN82" s="43">
        <f t="shared" si="71"/>
        <v>1408.8</v>
      </c>
      <c r="AO82" s="42">
        <f t="shared" si="72"/>
        <v>11740</v>
      </c>
      <c r="AP82" s="41">
        <f t="shared" si="73"/>
        <v>14088</v>
      </c>
      <c r="AU82" s="66">
        <v>116</v>
      </c>
      <c r="AV82" s="40">
        <v>11740</v>
      </c>
      <c r="AX82" s="480"/>
    </row>
    <row r="83" spans="1:50" ht="15" customHeight="1">
      <c r="A83" s="73" t="s">
        <v>1510</v>
      </c>
      <c r="B83" s="72" t="s">
        <v>562</v>
      </c>
      <c r="C83" s="71">
        <v>120</v>
      </c>
      <c r="D83" s="71">
        <v>1000</v>
      </c>
      <c r="E83" s="71">
        <v>600</v>
      </c>
      <c r="F83" s="70" t="str">
        <f t="shared" si="75"/>
        <v>1000x600x120</v>
      </c>
      <c r="G83" s="158" t="s">
        <v>575</v>
      </c>
      <c r="H83" s="68" t="s">
        <v>574</v>
      </c>
      <c r="I83" s="67" t="s">
        <v>1</v>
      </c>
      <c r="J83" s="65" t="str">
        <f t="shared" ref="J83" si="83">$AE83</f>
        <v>C</v>
      </c>
      <c r="K83" s="64"/>
      <c r="L83" s="64"/>
      <c r="M83" s="63"/>
      <c r="N83" s="62">
        <v>2</v>
      </c>
      <c r="O83" s="55">
        <f t="shared" si="76"/>
        <v>1.2</v>
      </c>
      <c r="P83" s="54">
        <f t="shared" si="77"/>
        <v>0.14399999999999999</v>
      </c>
      <c r="Q83" s="53">
        <f t="shared" si="78"/>
        <v>16.416</v>
      </c>
      <c r="R83" s="163"/>
      <c r="S83" s="59"/>
      <c r="T83" s="162"/>
      <c r="U83" s="160"/>
      <c r="V83" s="161"/>
      <c r="W83" s="160"/>
      <c r="X83" s="160"/>
      <c r="Y83" s="159"/>
      <c r="Z83" s="57">
        <v>572</v>
      </c>
      <c r="AA83" s="56" t="s">
        <v>3</v>
      </c>
      <c r="AB83" s="55">
        <f t="shared" si="67"/>
        <v>686.4</v>
      </c>
      <c r="AC83" s="54">
        <f t="shared" si="68"/>
        <v>82.367999999999995</v>
      </c>
      <c r="AD83" s="53">
        <f t="shared" si="69"/>
        <v>9389.9519999999993</v>
      </c>
      <c r="AE83" s="155" t="s">
        <v>134</v>
      </c>
      <c r="AF83" s="51">
        <f t="shared" ref="AF83:AF147" si="84">IF(LEFT(AE83,1)="A",1,IF(AG83="пач.",IF(AE83="B",ROUNDUP(6000/Q83,0),ROUNDUP(9000/Q83,0)),IF(AE83="B",ROUNDUP(6000/W83,0),ROUNDUP(9000/W83,0))))</f>
        <v>549</v>
      </c>
      <c r="AG83" s="50" t="s">
        <v>1</v>
      </c>
      <c r="AH83" s="49">
        <f t="shared" si="79"/>
        <v>658.8</v>
      </c>
      <c r="AI83" s="48">
        <f t="shared" si="80"/>
        <v>79.055999999999997</v>
      </c>
      <c r="AJ83" s="47">
        <f t="shared" si="81"/>
        <v>9012.384</v>
      </c>
      <c r="AK83" s="46" t="s">
        <v>573</v>
      </c>
      <c r="AL83" s="45"/>
      <c r="AM83" s="44">
        <f t="shared" si="82"/>
        <v>1375.2</v>
      </c>
      <c r="AN83" s="43">
        <f t="shared" si="71"/>
        <v>1650.24</v>
      </c>
      <c r="AO83" s="42">
        <f t="shared" si="72"/>
        <v>11460</v>
      </c>
      <c r="AP83" s="41">
        <f t="shared" si="73"/>
        <v>13752</v>
      </c>
      <c r="AU83" s="66">
        <v>114</v>
      </c>
      <c r="AV83" s="40">
        <v>11460</v>
      </c>
      <c r="AX83" s="480"/>
    </row>
    <row r="84" spans="1:50" ht="15" customHeight="1">
      <c r="A84" s="73" t="s">
        <v>1510</v>
      </c>
      <c r="B84" s="72" t="s">
        <v>562</v>
      </c>
      <c r="C84" s="74">
        <v>120</v>
      </c>
      <c r="D84" s="71">
        <v>1200</v>
      </c>
      <c r="E84" s="71">
        <v>600</v>
      </c>
      <c r="F84" s="70" t="str">
        <f t="shared" si="75"/>
        <v>1200x600x120</v>
      </c>
      <c r="G84" s="158" t="s">
        <v>572</v>
      </c>
      <c r="H84" s="68" t="s">
        <v>1318</v>
      </c>
      <c r="I84" s="67" t="s">
        <v>1</v>
      </c>
      <c r="J84" s="65"/>
      <c r="K84" s="64" t="str">
        <f t="shared" ref="K84:L84" si="85">$AE84</f>
        <v>C</v>
      </c>
      <c r="L84" s="64" t="str">
        <f t="shared" si="85"/>
        <v>C</v>
      </c>
      <c r="M84" s="63"/>
      <c r="N84" s="62">
        <v>2</v>
      </c>
      <c r="O84" s="55">
        <f t="shared" si="76"/>
        <v>1.44</v>
      </c>
      <c r="P84" s="54">
        <f t="shared" si="77"/>
        <v>0.17279999999999998</v>
      </c>
      <c r="Q84" s="53">
        <f t="shared" si="78"/>
        <v>19.699199999999998</v>
      </c>
      <c r="R84" s="163"/>
      <c r="S84" s="59"/>
      <c r="T84" s="162"/>
      <c r="U84" s="160"/>
      <c r="V84" s="161"/>
      <c r="W84" s="160"/>
      <c r="X84" s="160"/>
      <c r="Y84" s="159"/>
      <c r="Z84" s="57">
        <v>484</v>
      </c>
      <c r="AA84" s="56" t="s">
        <v>3</v>
      </c>
      <c r="AB84" s="55">
        <f t="shared" si="67"/>
        <v>696.95999999999992</v>
      </c>
      <c r="AC84" s="54">
        <f t="shared" si="68"/>
        <v>83.635199999999998</v>
      </c>
      <c r="AD84" s="53">
        <f t="shared" si="69"/>
        <v>9534.4127999999982</v>
      </c>
      <c r="AE84" s="155" t="s">
        <v>134</v>
      </c>
      <c r="AF84" s="51">
        <f t="shared" si="84"/>
        <v>457</v>
      </c>
      <c r="AG84" s="50" t="s">
        <v>1</v>
      </c>
      <c r="AH84" s="49">
        <f t="shared" si="79"/>
        <v>658.07999999999993</v>
      </c>
      <c r="AI84" s="48">
        <f t="shared" si="80"/>
        <v>78.969599999999986</v>
      </c>
      <c r="AJ84" s="47">
        <f t="shared" si="81"/>
        <v>9002.5343999999986</v>
      </c>
      <c r="AK84" s="46" t="s">
        <v>571</v>
      </c>
      <c r="AL84" s="45"/>
      <c r="AM84" s="44">
        <f t="shared" si="82"/>
        <v>1375.2</v>
      </c>
      <c r="AN84" s="43">
        <f t="shared" si="71"/>
        <v>1650.24</v>
      </c>
      <c r="AO84" s="42">
        <f t="shared" si="72"/>
        <v>11460</v>
      </c>
      <c r="AP84" s="41">
        <f t="shared" si="73"/>
        <v>13752</v>
      </c>
      <c r="AU84" s="66">
        <v>114</v>
      </c>
      <c r="AV84" s="40">
        <v>11460</v>
      </c>
      <c r="AX84" s="480"/>
    </row>
    <row r="85" spans="1:50" ht="15" customHeight="1">
      <c r="A85" s="73" t="s">
        <v>1510</v>
      </c>
      <c r="B85" s="72" t="s">
        <v>562</v>
      </c>
      <c r="C85" s="71">
        <v>150</v>
      </c>
      <c r="D85" s="71">
        <v>1000</v>
      </c>
      <c r="E85" s="71">
        <v>600</v>
      </c>
      <c r="F85" s="70" t="str">
        <f t="shared" si="75"/>
        <v>1000x600x150</v>
      </c>
      <c r="G85" s="158" t="s">
        <v>570</v>
      </c>
      <c r="H85" s="68" t="s">
        <v>569</v>
      </c>
      <c r="I85" s="67" t="s">
        <v>1</v>
      </c>
      <c r="J85" s="65" t="str">
        <f t="shared" ref="J85" si="86">$AE85</f>
        <v>B</v>
      </c>
      <c r="K85" s="64"/>
      <c r="L85" s="64"/>
      <c r="M85" s="63"/>
      <c r="N85" s="62">
        <v>2</v>
      </c>
      <c r="O85" s="55">
        <f t="shared" si="76"/>
        <v>1.2</v>
      </c>
      <c r="P85" s="54">
        <f t="shared" si="77"/>
        <v>0.18</v>
      </c>
      <c r="Q85" s="53">
        <f t="shared" si="78"/>
        <v>19.98</v>
      </c>
      <c r="R85" s="163"/>
      <c r="S85" s="59"/>
      <c r="T85" s="162"/>
      <c r="U85" s="160"/>
      <c r="V85" s="161"/>
      <c r="W85" s="160"/>
      <c r="X85" s="160"/>
      <c r="Y85" s="159"/>
      <c r="Z85" s="57">
        <v>416</v>
      </c>
      <c r="AA85" s="56" t="s">
        <v>3</v>
      </c>
      <c r="AB85" s="55">
        <f t="shared" si="67"/>
        <v>499.2</v>
      </c>
      <c r="AC85" s="54">
        <f t="shared" si="68"/>
        <v>74.88</v>
      </c>
      <c r="AD85" s="53">
        <f t="shared" si="69"/>
        <v>8311.68</v>
      </c>
      <c r="AE85" s="472" t="s">
        <v>205</v>
      </c>
      <c r="AF85" s="51">
        <f t="shared" si="84"/>
        <v>301</v>
      </c>
      <c r="AG85" s="50" t="s">
        <v>1</v>
      </c>
      <c r="AH85" s="49">
        <f t="shared" si="79"/>
        <v>361.2</v>
      </c>
      <c r="AI85" s="48">
        <f t="shared" si="80"/>
        <v>54.18</v>
      </c>
      <c r="AJ85" s="47">
        <f t="shared" si="81"/>
        <v>6013.9800000000005</v>
      </c>
      <c r="AK85" s="46" t="s">
        <v>568</v>
      </c>
      <c r="AL85" s="45"/>
      <c r="AM85" s="44">
        <f t="shared" si="82"/>
        <v>1656</v>
      </c>
      <c r="AN85" s="43">
        <f t="shared" si="71"/>
        <v>1987.2</v>
      </c>
      <c r="AO85" s="42">
        <f t="shared" si="72"/>
        <v>11040</v>
      </c>
      <c r="AP85" s="41">
        <f t="shared" si="73"/>
        <v>13248</v>
      </c>
      <c r="AU85" s="66">
        <v>111</v>
      </c>
      <c r="AV85" s="40">
        <v>11040</v>
      </c>
      <c r="AX85" s="480"/>
    </row>
    <row r="86" spans="1:50" ht="15" customHeight="1">
      <c r="A86" s="73" t="s">
        <v>1510</v>
      </c>
      <c r="B86" s="72" t="s">
        <v>562</v>
      </c>
      <c r="C86" s="74">
        <v>150</v>
      </c>
      <c r="D86" s="71">
        <v>1200</v>
      </c>
      <c r="E86" s="71">
        <v>600</v>
      </c>
      <c r="F86" s="70" t="str">
        <f t="shared" si="75"/>
        <v>1200x600x150</v>
      </c>
      <c r="G86" s="158" t="s">
        <v>567</v>
      </c>
      <c r="H86" s="68" t="s">
        <v>1317</v>
      </c>
      <c r="I86" s="67" t="s">
        <v>1</v>
      </c>
      <c r="J86" s="65"/>
      <c r="K86" s="64" t="str">
        <f t="shared" ref="K86:L86" si="87">$AE86</f>
        <v>B</v>
      </c>
      <c r="L86" s="64" t="str">
        <f t="shared" si="87"/>
        <v>B</v>
      </c>
      <c r="M86" s="63"/>
      <c r="N86" s="62">
        <v>2</v>
      </c>
      <c r="O86" s="55">
        <f t="shared" si="76"/>
        <v>1.44</v>
      </c>
      <c r="P86" s="54">
        <f t="shared" si="77"/>
        <v>0.216</v>
      </c>
      <c r="Q86" s="53">
        <f t="shared" si="78"/>
        <v>23.975999999999999</v>
      </c>
      <c r="R86" s="163"/>
      <c r="S86" s="59"/>
      <c r="T86" s="162"/>
      <c r="U86" s="160"/>
      <c r="V86" s="161"/>
      <c r="W86" s="160"/>
      <c r="X86" s="160"/>
      <c r="Y86" s="159"/>
      <c r="Z86" s="57">
        <v>352</v>
      </c>
      <c r="AA86" s="56" t="s">
        <v>3</v>
      </c>
      <c r="AB86" s="55">
        <f t="shared" si="67"/>
        <v>506.88</v>
      </c>
      <c r="AC86" s="54">
        <f t="shared" si="68"/>
        <v>76.031999999999996</v>
      </c>
      <c r="AD86" s="53">
        <f t="shared" si="69"/>
        <v>8439.5519999999997</v>
      </c>
      <c r="AE86" s="472" t="s">
        <v>205</v>
      </c>
      <c r="AF86" s="51">
        <f t="shared" si="84"/>
        <v>251</v>
      </c>
      <c r="AG86" s="50" t="s">
        <v>1</v>
      </c>
      <c r="AH86" s="49">
        <f t="shared" si="79"/>
        <v>361.44</v>
      </c>
      <c r="AI86" s="48">
        <f t="shared" si="80"/>
        <v>54.216000000000001</v>
      </c>
      <c r="AJ86" s="47">
        <f t="shared" si="81"/>
        <v>6017.9759999999997</v>
      </c>
      <c r="AK86" s="46" t="s">
        <v>566</v>
      </c>
      <c r="AL86" s="45"/>
      <c r="AM86" s="44">
        <f t="shared" si="82"/>
        <v>1656</v>
      </c>
      <c r="AN86" s="43">
        <f t="shared" si="71"/>
        <v>1987.2</v>
      </c>
      <c r="AO86" s="42">
        <f t="shared" si="72"/>
        <v>11040</v>
      </c>
      <c r="AP86" s="41">
        <f t="shared" si="73"/>
        <v>13248</v>
      </c>
      <c r="AU86" s="66">
        <v>111</v>
      </c>
      <c r="AV86" s="40">
        <v>11040</v>
      </c>
      <c r="AX86" s="480"/>
    </row>
    <row r="87" spans="1:50" ht="15" customHeight="1">
      <c r="A87" s="73" t="s">
        <v>1510</v>
      </c>
      <c r="B87" s="72" t="s">
        <v>562</v>
      </c>
      <c r="C87" s="71">
        <v>170</v>
      </c>
      <c r="D87" s="71">
        <v>1000</v>
      </c>
      <c r="E87" s="71">
        <v>600</v>
      </c>
      <c r="F87" s="70" t="str">
        <f t="shared" si="75"/>
        <v>1000x600x170</v>
      </c>
      <c r="G87" s="158" t="s">
        <v>1547</v>
      </c>
      <c r="H87" s="68" t="s">
        <v>1545</v>
      </c>
      <c r="I87" s="67" t="s">
        <v>1</v>
      </c>
      <c r="J87" s="65" t="str">
        <f t="shared" ref="J87" si="88">$AE87</f>
        <v>C</v>
      </c>
      <c r="K87" s="64"/>
      <c r="L87" s="64"/>
      <c r="M87" s="63"/>
      <c r="N87" s="62">
        <v>2</v>
      </c>
      <c r="O87" s="55">
        <f t="shared" si="76"/>
        <v>1.2</v>
      </c>
      <c r="P87" s="54">
        <f t="shared" si="77"/>
        <v>0.20399999999999999</v>
      </c>
      <c r="Q87" s="53">
        <f t="shared" si="78"/>
        <v>22.439999999999998</v>
      </c>
      <c r="R87" s="163"/>
      <c r="S87" s="59"/>
      <c r="T87" s="162"/>
      <c r="U87" s="160"/>
      <c r="V87" s="161"/>
      <c r="W87" s="160"/>
      <c r="X87" s="160"/>
      <c r="Y87" s="159"/>
      <c r="Z87" s="57">
        <v>406</v>
      </c>
      <c r="AA87" s="56" t="s">
        <v>3</v>
      </c>
      <c r="AB87" s="55">
        <f t="shared" ref="AB87:AB88" si="89">IF($AA87="--",$Z87*O87,$AA87*U87)</f>
        <v>487.2</v>
      </c>
      <c r="AC87" s="54">
        <f t="shared" ref="AC87:AC88" si="90">IF($AA87="--",$Z87*P87,$AA87*V87)</f>
        <v>82.823999999999998</v>
      </c>
      <c r="AD87" s="53">
        <f t="shared" ref="AD87:AD88" si="91">IF($AA87="--",$Z87*Q87,$AA87*W87)</f>
        <v>9110.64</v>
      </c>
      <c r="AE87" s="155" t="s">
        <v>134</v>
      </c>
      <c r="AF87" s="51">
        <f t="shared" si="84"/>
        <v>402</v>
      </c>
      <c r="AG87" s="50" t="s">
        <v>1</v>
      </c>
      <c r="AH87" s="49">
        <f t="shared" si="79"/>
        <v>482.4</v>
      </c>
      <c r="AI87" s="48">
        <f t="shared" si="80"/>
        <v>82.007999999999996</v>
      </c>
      <c r="AJ87" s="47">
        <f t="shared" si="81"/>
        <v>9020.8799999999992</v>
      </c>
      <c r="AK87" s="376" t="s">
        <v>1748</v>
      </c>
      <c r="AL87" s="45"/>
      <c r="AM87" s="44">
        <f t="shared" si="82"/>
        <v>1832.6</v>
      </c>
      <c r="AN87" s="43">
        <f t="shared" ref="AN87:AN88" si="92">ROUND(AM87*1.2,2)</f>
        <v>2199.12</v>
      </c>
      <c r="AO87" s="42">
        <f t="shared" si="72"/>
        <v>10780</v>
      </c>
      <c r="AP87" s="41">
        <f t="shared" ref="AP87:AP88" si="93">ROUND(AO87*1.2,2)</f>
        <v>12936</v>
      </c>
      <c r="AU87" s="66">
        <v>110</v>
      </c>
      <c r="AV87" s="40">
        <v>10780</v>
      </c>
      <c r="AX87" s="480"/>
    </row>
    <row r="88" spans="1:50" ht="15" customHeight="1">
      <c r="A88" s="73" t="s">
        <v>1510</v>
      </c>
      <c r="B88" s="72" t="s">
        <v>562</v>
      </c>
      <c r="C88" s="74">
        <v>170</v>
      </c>
      <c r="D88" s="71">
        <v>1200</v>
      </c>
      <c r="E88" s="71">
        <v>600</v>
      </c>
      <c r="F88" s="70" t="str">
        <f t="shared" si="75"/>
        <v>1200x600x170</v>
      </c>
      <c r="G88" s="158" t="s">
        <v>1548</v>
      </c>
      <c r="H88" s="68" t="s">
        <v>1546</v>
      </c>
      <c r="I88" s="67" t="s">
        <v>1</v>
      </c>
      <c r="J88" s="65"/>
      <c r="K88" s="64" t="str">
        <f t="shared" ref="K88:L88" si="94">$AE88</f>
        <v>C</v>
      </c>
      <c r="L88" s="64" t="str">
        <f t="shared" si="94"/>
        <v>C</v>
      </c>
      <c r="M88" s="63"/>
      <c r="N88" s="62">
        <v>2</v>
      </c>
      <c r="O88" s="55">
        <f t="shared" si="76"/>
        <v>1.44</v>
      </c>
      <c r="P88" s="54">
        <f t="shared" si="77"/>
        <v>0.24479999999999999</v>
      </c>
      <c r="Q88" s="53">
        <f t="shared" si="78"/>
        <v>26.927999999999997</v>
      </c>
      <c r="R88" s="163"/>
      <c r="S88" s="59"/>
      <c r="T88" s="162"/>
      <c r="U88" s="160"/>
      <c r="V88" s="161"/>
      <c r="W88" s="160"/>
      <c r="X88" s="160"/>
      <c r="Y88" s="159"/>
      <c r="Z88" s="57">
        <v>340</v>
      </c>
      <c r="AA88" s="56" t="s">
        <v>3</v>
      </c>
      <c r="AB88" s="55">
        <f t="shared" si="89"/>
        <v>489.59999999999997</v>
      </c>
      <c r="AC88" s="54">
        <f t="shared" si="90"/>
        <v>83.231999999999999</v>
      </c>
      <c r="AD88" s="53">
        <f t="shared" si="91"/>
        <v>9155.5199999999986</v>
      </c>
      <c r="AE88" s="155" t="s">
        <v>134</v>
      </c>
      <c r="AF88" s="51">
        <f t="shared" si="84"/>
        <v>335</v>
      </c>
      <c r="AG88" s="50" t="s">
        <v>1</v>
      </c>
      <c r="AH88" s="49">
        <f t="shared" si="79"/>
        <v>482.4</v>
      </c>
      <c r="AI88" s="48">
        <f t="shared" si="80"/>
        <v>82.007999999999996</v>
      </c>
      <c r="AJ88" s="47">
        <f t="shared" si="81"/>
        <v>9020.8799999999992</v>
      </c>
      <c r="AK88" s="376" t="s">
        <v>1749</v>
      </c>
      <c r="AL88" s="45"/>
      <c r="AM88" s="44">
        <f t="shared" si="82"/>
        <v>1832.6</v>
      </c>
      <c r="AN88" s="43">
        <f t="shared" si="92"/>
        <v>2199.12</v>
      </c>
      <c r="AO88" s="42">
        <f t="shared" si="72"/>
        <v>10780</v>
      </c>
      <c r="AP88" s="41">
        <f t="shared" si="93"/>
        <v>12936</v>
      </c>
      <c r="AU88" s="66">
        <v>110</v>
      </c>
      <c r="AV88" s="40">
        <v>10780</v>
      </c>
      <c r="AX88" s="480"/>
    </row>
    <row r="89" spans="1:50" ht="15" customHeight="1">
      <c r="A89" s="73" t="s">
        <v>1510</v>
      </c>
      <c r="B89" s="72" t="s">
        <v>562</v>
      </c>
      <c r="C89" s="71">
        <v>200</v>
      </c>
      <c r="D89" s="71">
        <v>1000</v>
      </c>
      <c r="E89" s="71">
        <v>600</v>
      </c>
      <c r="F89" s="70" t="str">
        <f t="shared" si="75"/>
        <v>1000x600x200</v>
      </c>
      <c r="G89" s="158" t="s">
        <v>565</v>
      </c>
      <c r="H89" s="68" t="s">
        <v>564</v>
      </c>
      <c r="I89" s="67" t="s">
        <v>1</v>
      </c>
      <c r="J89" s="65" t="str">
        <f t="shared" ref="J89" si="95">$AE89</f>
        <v>C</v>
      </c>
      <c r="K89" s="64"/>
      <c r="L89" s="64"/>
      <c r="M89" s="63"/>
      <c r="N89" s="62">
        <v>1</v>
      </c>
      <c r="O89" s="55">
        <f t="shared" si="76"/>
        <v>0.6</v>
      </c>
      <c r="P89" s="54">
        <f t="shared" si="77"/>
        <v>0.12</v>
      </c>
      <c r="Q89" s="53">
        <f t="shared" si="78"/>
        <v>13.08</v>
      </c>
      <c r="R89" s="163"/>
      <c r="S89" s="59"/>
      <c r="T89" s="162"/>
      <c r="U89" s="160"/>
      <c r="V89" s="161"/>
      <c r="W89" s="160"/>
      <c r="X89" s="160"/>
      <c r="Y89" s="159"/>
      <c r="Z89" s="57">
        <v>676</v>
      </c>
      <c r="AA89" s="56" t="s">
        <v>3</v>
      </c>
      <c r="AB89" s="55">
        <f t="shared" ref="AB89:AB134" si="96">IF($AA89="--",$Z89*O89,$AA89*U89)</f>
        <v>405.59999999999997</v>
      </c>
      <c r="AC89" s="54">
        <f t="shared" ref="AC89:AC134" si="97">IF($AA89="--",$Z89*P89,$AA89*V89)</f>
        <v>81.11999999999999</v>
      </c>
      <c r="AD89" s="53">
        <f t="shared" ref="AD89:AD134" si="98">IF($AA89="--",$Z89*Q89,$AA89*W89)</f>
        <v>8842.08</v>
      </c>
      <c r="AE89" s="155" t="s">
        <v>134</v>
      </c>
      <c r="AF89" s="51">
        <f t="shared" si="84"/>
        <v>689</v>
      </c>
      <c r="AG89" s="50" t="s">
        <v>1</v>
      </c>
      <c r="AH89" s="49">
        <f t="shared" si="79"/>
        <v>413.4</v>
      </c>
      <c r="AI89" s="48">
        <f t="shared" si="80"/>
        <v>82.679999999999993</v>
      </c>
      <c r="AJ89" s="47">
        <f t="shared" si="81"/>
        <v>9012.1200000000008</v>
      </c>
      <c r="AK89" s="46" t="s">
        <v>563</v>
      </c>
      <c r="AL89" s="45"/>
      <c r="AM89" s="44">
        <f t="shared" si="82"/>
        <v>2084</v>
      </c>
      <c r="AN89" s="43">
        <f t="shared" si="71"/>
        <v>2500.8000000000002</v>
      </c>
      <c r="AO89" s="42">
        <f t="shared" si="72"/>
        <v>10420</v>
      </c>
      <c r="AP89" s="41">
        <f t="shared" si="73"/>
        <v>12504</v>
      </c>
      <c r="AU89" s="66">
        <v>109</v>
      </c>
      <c r="AV89" s="40">
        <v>10420</v>
      </c>
      <c r="AX89" s="480"/>
    </row>
    <row r="90" spans="1:50" ht="15" customHeight="1">
      <c r="A90" s="73" t="s">
        <v>1510</v>
      </c>
      <c r="B90" s="72" t="s">
        <v>562</v>
      </c>
      <c r="C90" s="74">
        <v>200</v>
      </c>
      <c r="D90" s="71">
        <v>1200</v>
      </c>
      <c r="E90" s="71">
        <v>600</v>
      </c>
      <c r="F90" s="70" t="str">
        <f t="shared" si="75"/>
        <v>1200x600x200</v>
      </c>
      <c r="G90" s="158" t="s">
        <v>1316</v>
      </c>
      <c r="H90" s="68" t="s">
        <v>561</v>
      </c>
      <c r="I90" s="67" t="s">
        <v>1</v>
      </c>
      <c r="J90" s="65"/>
      <c r="K90" s="64"/>
      <c r="L90" s="64" t="str">
        <f t="shared" ref="L90" si="99">$AE90</f>
        <v>C</v>
      </c>
      <c r="M90" s="63"/>
      <c r="N90" s="62">
        <v>1</v>
      </c>
      <c r="O90" s="55">
        <f t="shared" si="76"/>
        <v>0.72</v>
      </c>
      <c r="P90" s="54">
        <f t="shared" si="77"/>
        <v>0.14399999999999999</v>
      </c>
      <c r="Q90" s="53">
        <f t="shared" si="78"/>
        <v>15.695999999999998</v>
      </c>
      <c r="R90" s="163"/>
      <c r="S90" s="59"/>
      <c r="T90" s="162"/>
      <c r="U90" s="160"/>
      <c r="V90" s="161"/>
      <c r="W90" s="160"/>
      <c r="X90" s="160"/>
      <c r="Y90" s="159"/>
      <c r="Z90" s="57">
        <v>572</v>
      </c>
      <c r="AA90" s="56" t="s">
        <v>3</v>
      </c>
      <c r="AB90" s="55">
        <f t="shared" si="96"/>
        <v>411.84</v>
      </c>
      <c r="AC90" s="54">
        <f t="shared" si="97"/>
        <v>82.367999999999995</v>
      </c>
      <c r="AD90" s="53">
        <f t="shared" si="98"/>
        <v>8978.1119999999992</v>
      </c>
      <c r="AE90" s="155" t="s">
        <v>134</v>
      </c>
      <c r="AF90" s="51">
        <f t="shared" si="84"/>
        <v>574</v>
      </c>
      <c r="AG90" s="50" t="s">
        <v>1</v>
      </c>
      <c r="AH90" s="49">
        <f t="shared" si="79"/>
        <v>413.28</v>
      </c>
      <c r="AI90" s="48">
        <f t="shared" si="80"/>
        <v>82.655999999999992</v>
      </c>
      <c r="AJ90" s="47">
        <f t="shared" si="81"/>
        <v>9009.503999999999</v>
      </c>
      <c r="AK90" s="46" t="s">
        <v>560</v>
      </c>
      <c r="AL90" s="45"/>
      <c r="AM90" s="44">
        <f t="shared" si="82"/>
        <v>2084</v>
      </c>
      <c r="AN90" s="43">
        <f t="shared" si="71"/>
        <v>2500.8000000000002</v>
      </c>
      <c r="AO90" s="42">
        <f t="shared" si="72"/>
        <v>10420</v>
      </c>
      <c r="AP90" s="41">
        <f t="shared" si="73"/>
        <v>12504</v>
      </c>
      <c r="AU90" s="66">
        <v>109</v>
      </c>
      <c r="AV90" s="40">
        <v>10420</v>
      </c>
      <c r="AX90" s="480"/>
    </row>
    <row r="91" spans="1:50" ht="15" customHeight="1">
      <c r="A91" s="73" t="s">
        <v>1510</v>
      </c>
      <c r="B91" s="70" t="s">
        <v>499</v>
      </c>
      <c r="C91" s="71">
        <v>100</v>
      </c>
      <c r="D91" s="71">
        <v>1000</v>
      </c>
      <c r="E91" s="71">
        <v>600</v>
      </c>
      <c r="F91" s="70" t="str">
        <f t="shared" si="75"/>
        <v>1000x600x100</v>
      </c>
      <c r="G91" s="158" t="s">
        <v>559</v>
      </c>
      <c r="H91" s="68" t="s">
        <v>558</v>
      </c>
      <c r="I91" s="67" t="s">
        <v>1</v>
      </c>
      <c r="J91" s="65" t="str">
        <f t="shared" ref="J91:J92" si="100">$AE91</f>
        <v>A</v>
      </c>
      <c r="K91" s="64"/>
      <c r="L91" s="64"/>
      <c r="M91" s="63"/>
      <c r="N91" s="62">
        <v>3</v>
      </c>
      <c r="O91" s="55">
        <f t="shared" si="76"/>
        <v>1.8</v>
      </c>
      <c r="P91" s="54">
        <f t="shared" si="77"/>
        <v>0.18</v>
      </c>
      <c r="Q91" s="53">
        <f t="shared" si="78"/>
        <v>19.079999999999998</v>
      </c>
      <c r="R91" s="163"/>
      <c r="S91" s="59"/>
      <c r="T91" s="162"/>
      <c r="U91" s="160"/>
      <c r="V91" s="161"/>
      <c r="W91" s="160"/>
      <c r="X91" s="160"/>
      <c r="Y91" s="159"/>
      <c r="Z91" s="57">
        <v>416</v>
      </c>
      <c r="AA91" s="56" t="s">
        <v>3</v>
      </c>
      <c r="AB91" s="55">
        <f t="shared" si="96"/>
        <v>748.80000000000007</v>
      </c>
      <c r="AC91" s="54">
        <f t="shared" si="97"/>
        <v>74.88</v>
      </c>
      <c r="AD91" s="53">
        <f t="shared" si="98"/>
        <v>7937.2799999999988</v>
      </c>
      <c r="AE91" s="52" t="s">
        <v>2</v>
      </c>
      <c r="AF91" s="51">
        <f t="shared" si="84"/>
        <v>1</v>
      </c>
      <c r="AG91" s="50" t="s">
        <v>1</v>
      </c>
      <c r="AH91" s="49">
        <f t="shared" si="79"/>
        <v>1.8</v>
      </c>
      <c r="AI91" s="48">
        <f t="shared" si="80"/>
        <v>0.18</v>
      </c>
      <c r="AJ91" s="47">
        <f t="shared" si="81"/>
        <v>19.079999999999998</v>
      </c>
      <c r="AK91" s="46" t="s">
        <v>555</v>
      </c>
      <c r="AL91" s="45"/>
      <c r="AM91" s="44">
        <f t="shared" si="82"/>
        <v>1054</v>
      </c>
      <c r="AN91" s="43">
        <f t="shared" si="71"/>
        <v>1264.8</v>
      </c>
      <c r="AO91" s="42">
        <f t="shared" si="72"/>
        <v>10540</v>
      </c>
      <c r="AP91" s="41">
        <f t="shared" si="73"/>
        <v>12648</v>
      </c>
      <c r="AU91" s="66">
        <v>106</v>
      </c>
      <c r="AV91" s="40">
        <v>10540</v>
      </c>
      <c r="AX91" s="480"/>
    </row>
    <row r="92" spans="1:50" ht="15" customHeight="1">
      <c r="A92" s="73" t="s">
        <v>1510</v>
      </c>
      <c r="B92" s="72" t="s">
        <v>499</v>
      </c>
      <c r="C92" s="74">
        <v>100</v>
      </c>
      <c r="D92" s="74">
        <v>1000</v>
      </c>
      <c r="E92" s="74">
        <v>600</v>
      </c>
      <c r="F92" s="72" t="str">
        <f t="shared" si="75"/>
        <v>1000x600x100</v>
      </c>
      <c r="G92" s="158" t="s">
        <v>557</v>
      </c>
      <c r="H92" s="68" t="s">
        <v>556</v>
      </c>
      <c r="I92" s="67" t="s">
        <v>109</v>
      </c>
      <c r="J92" s="65" t="str">
        <f t="shared" si="100"/>
        <v>C</v>
      </c>
      <c r="K92" s="64"/>
      <c r="L92" s="64"/>
      <c r="M92" s="63"/>
      <c r="N92" s="62">
        <v>3</v>
      </c>
      <c r="O92" s="55">
        <f t="shared" si="76"/>
        <v>1.8</v>
      </c>
      <c r="P92" s="54">
        <f t="shared" si="77"/>
        <v>0.18</v>
      </c>
      <c r="Q92" s="53">
        <f t="shared" si="78"/>
        <v>19.079999999999998</v>
      </c>
      <c r="R92" s="57">
        <v>32</v>
      </c>
      <c r="S92" s="59">
        <v>4</v>
      </c>
      <c r="T92" s="174">
        <f>R92*N92</f>
        <v>96</v>
      </c>
      <c r="U92" s="55">
        <f>O92*R92</f>
        <v>57.6</v>
      </c>
      <c r="V92" s="54">
        <f>P92*R92</f>
        <v>5.76</v>
      </c>
      <c r="W92" s="55">
        <f>AU92*V92</f>
        <v>610.55999999999995</v>
      </c>
      <c r="X92" s="55" t="s">
        <v>198</v>
      </c>
      <c r="Y92" s="179">
        <f>R92/S92*N92*C92+140</f>
        <v>2540</v>
      </c>
      <c r="Z92" s="156">
        <f>AA92*R92</f>
        <v>416</v>
      </c>
      <c r="AA92" s="59">
        <v>13</v>
      </c>
      <c r="AB92" s="55">
        <f t="shared" si="96"/>
        <v>748.80000000000007</v>
      </c>
      <c r="AC92" s="54">
        <f t="shared" si="97"/>
        <v>74.88</v>
      </c>
      <c r="AD92" s="53">
        <f t="shared" si="98"/>
        <v>7937.2799999999988</v>
      </c>
      <c r="AE92" s="155" t="s">
        <v>134</v>
      </c>
      <c r="AF92" s="51">
        <f t="shared" si="84"/>
        <v>15</v>
      </c>
      <c r="AG92" s="172" t="s">
        <v>137</v>
      </c>
      <c r="AH92" s="49">
        <f t="shared" si="79"/>
        <v>864</v>
      </c>
      <c r="AI92" s="48">
        <f t="shared" si="80"/>
        <v>86.399999999999991</v>
      </c>
      <c r="AJ92" s="47">
        <f t="shared" si="81"/>
        <v>9158.4</v>
      </c>
      <c r="AK92" s="46" t="s">
        <v>555</v>
      </c>
      <c r="AL92" s="45" t="s">
        <v>554</v>
      </c>
      <c r="AM92" s="44">
        <f t="shared" si="82"/>
        <v>1054</v>
      </c>
      <c r="AN92" s="43">
        <f t="shared" si="71"/>
        <v>1264.8</v>
      </c>
      <c r="AO92" s="42">
        <f t="shared" si="72"/>
        <v>10540</v>
      </c>
      <c r="AP92" s="41">
        <f t="shared" si="73"/>
        <v>12648</v>
      </c>
      <c r="AU92" s="66">
        <v>106</v>
      </c>
      <c r="AV92" s="40">
        <v>10540</v>
      </c>
      <c r="AX92" s="480"/>
    </row>
    <row r="93" spans="1:50" ht="15" customHeight="1">
      <c r="A93" s="73" t="s">
        <v>1510</v>
      </c>
      <c r="B93" s="72" t="s">
        <v>499</v>
      </c>
      <c r="C93" s="74">
        <v>100</v>
      </c>
      <c r="D93" s="71">
        <v>1200</v>
      </c>
      <c r="E93" s="71">
        <v>600</v>
      </c>
      <c r="F93" s="70" t="str">
        <f t="shared" si="75"/>
        <v>1200x600x100</v>
      </c>
      <c r="G93" s="158" t="s">
        <v>553</v>
      </c>
      <c r="H93" s="68" t="s">
        <v>1304</v>
      </c>
      <c r="I93" s="67" t="s">
        <v>1</v>
      </c>
      <c r="J93" s="65"/>
      <c r="K93" s="64" t="str">
        <f t="shared" ref="K93:L94" si="101">$AE93</f>
        <v>A</v>
      </c>
      <c r="L93" s="64" t="str">
        <f t="shared" si="101"/>
        <v>A</v>
      </c>
      <c r="M93" s="63"/>
      <c r="N93" s="62">
        <v>3</v>
      </c>
      <c r="O93" s="55">
        <f t="shared" si="76"/>
        <v>2.16</v>
      </c>
      <c r="P93" s="54">
        <f t="shared" si="77"/>
        <v>0.216</v>
      </c>
      <c r="Q93" s="53">
        <f t="shared" si="78"/>
        <v>21.815999999999999</v>
      </c>
      <c r="R93" s="163"/>
      <c r="S93" s="59"/>
      <c r="T93" s="162"/>
      <c r="U93" s="160"/>
      <c r="V93" s="161"/>
      <c r="W93" s="160"/>
      <c r="X93" s="160"/>
      <c r="Y93" s="159"/>
      <c r="Z93" s="57">
        <v>352</v>
      </c>
      <c r="AA93" s="56" t="s">
        <v>3</v>
      </c>
      <c r="AB93" s="55">
        <f t="shared" si="96"/>
        <v>760.32</v>
      </c>
      <c r="AC93" s="54">
        <f t="shared" si="97"/>
        <v>76.031999999999996</v>
      </c>
      <c r="AD93" s="53">
        <f t="shared" si="98"/>
        <v>7679.232</v>
      </c>
      <c r="AE93" s="52" t="s">
        <v>2</v>
      </c>
      <c r="AF93" s="51">
        <f t="shared" si="84"/>
        <v>1</v>
      </c>
      <c r="AG93" s="50" t="s">
        <v>1</v>
      </c>
      <c r="AH93" s="49">
        <f t="shared" si="79"/>
        <v>2.16</v>
      </c>
      <c r="AI93" s="48">
        <f t="shared" si="80"/>
        <v>0.216</v>
      </c>
      <c r="AJ93" s="47">
        <f t="shared" si="81"/>
        <v>21.815999999999999</v>
      </c>
      <c r="AK93" s="46" t="s">
        <v>551</v>
      </c>
      <c r="AL93" s="45"/>
      <c r="AM93" s="44">
        <f t="shared" si="82"/>
        <v>1054</v>
      </c>
      <c r="AN93" s="43">
        <f t="shared" si="71"/>
        <v>1264.8</v>
      </c>
      <c r="AO93" s="42">
        <f t="shared" si="72"/>
        <v>10540</v>
      </c>
      <c r="AP93" s="41">
        <f t="shared" si="73"/>
        <v>12648</v>
      </c>
      <c r="AU93" s="66">
        <v>101</v>
      </c>
      <c r="AV93" s="40">
        <v>10540</v>
      </c>
      <c r="AX93" s="480"/>
    </row>
    <row r="94" spans="1:50" ht="15" customHeight="1">
      <c r="A94" s="73" t="s">
        <v>1510</v>
      </c>
      <c r="B94" s="72" t="s">
        <v>499</v>
      </c>
      <c r="C94" s="74">
        <v>100</v>
      </c>
      <c r="D94" s="74">
        <v>1200</v>
      </c>
      <c r="E94" s="74">
        <v>600</v>
      </c>
      <c r="F94" s="72" t="str">
        <f t="shared" si="75"/>
        <v>1200x600x100</v>
      </c>
      <c r="G94" s="69" t="s">
        <v>552</v>
      </c>
      <c r="H94" s="68" t="s">
        <v>1305</v>
      </c>
      <c r="I94" s="67" t="s">
        <v>109</v>
      </c>
      <c r="J94" s="65"/>
      <c r="K94" s="64" t="str">
        <f t="shared" si="101"/>
        <v>C</v>
      </c>
      <c r="L94" s="64" t="str">
        <f t="shared" si="101"/>
        <v>C</v>
      </c>
      <c r="M94" s="63"/>
      <c r="N94" s="62">
        <v>3</v>
      </c>
      <c r="O94" s="55">
        <f t="shared" si="76"/>
        <v>2.16</v>
      </c>
      <c r="P94" s="54">
        <f t="shared" si="77"/>
        <v>0.216</v>
      </c>
      <c r="Q94" s="53">
        <f t="shared" si="78"/>
        <v>21.815999999999999</v>
      </c>
      <c r="R94" s="57">
        <v>32</v>
      </c>
      <c r="S94" s="59">
        <v>4</v>
      </c>
      <c r="T94" s="174">
        <f>R94*N94</f>
        <v>96</v>
      </c>
      <c r="U94" s="55">
        <f>O94*R94</f>
        <v>69.12</v>
      </c>
      <c r="V94" s="54">
        <f>P94*R94</f>
        <v>6.9119999999999999</v>
      </c>
      <c r="W94" s="55">
        <f>AU94*V94</f>
        <v>698.11199999999997</v>
      </c>
      <c r="X94" s="55" t="s">
        <v>158</v>
      </c>
      <c r="Y94" s="58">
        <f>R94/S94*N94*C94+140</f>
        <v>2540</v>
      </c>
      <c r="Z94" s="156">
        <f>AA94*R94</f>
        <v>352</v>
      </c>
      <c r="AA94" s="59">
        <v>11</v>
      </c>
      <c r="AB94" s="55">
        <f t="shared" si="96"/>
        <v>760.32</v>
      </c>
      <c r="AC94" s="54">
        <f t="shared" si="97"/>
        <v>76.031999999999996</v>
      </c>
      <c r="AD94" s="53">
        <f t="shared" si="98"/>
        <v>7679.232</v>
      </c>
      <c r="AE94" s="155" t="s">
        <v>134</v>
      </c>
      <c r="AF94" s="51">
        <f t="shared" si="84"/>
        <v>13</v>
      </c>
      <c r="AG94" s="172" t="s">
        <v>137</v>
      </c>
      <c r="AH94" s="49">
        <f t="shared" si="79"/>
        <v>898.56000000000006</v>
      </c>
      <c r="AI94" s="48">
        <f t="shared" si="80"/>
        <v>89.855999999999995</v>
      </c>
      <c r="AJ94" s="47">
        <f t="shared" si="81"/>
        <v>9075.4560000000001</v>
      </c>
      <c r="AK94" s="46" t="s">
        <v>551</v>
      </c>
      <c r="AL94" s="45" t="s">
        <v>550</v>
      </c>
      <c r="AM94" s="44">
        <f t="shared" si="82"/>
        <v>1054</v>
      </c>
      <c r="AN94" s="43">
        <f t="shared" si="71"/>
        <v>1264.8</v>
      </c>
      <c r="AO94" s="42">
        <f t="shared" si="72"/>
        <v>10540</v>
      </c>
      <c r="AP94" s="41">
        <f t="shared" si="73"/>
        <v>12648</v>
      </c>
      <c r="AU94" s="66">
        <v>101</v>
      </c>
      <c r="AV94" s="40">
        <v>10540</v>
      </c>
      <c r="AX94" s="480"/>
    </row>
    <row r="95" spans="1:50" ht="15" customHeight="1">
      <c r="A95" s="73" t="s">
        <v>1510</v>
      </c>
      <c r="B95" s="72" t="s">
        <v>499</v>
      </c>
      <c r="C95" s="71">
        <v>120</v>
      </c>
      <c r="D95" s="71">
        <v>1000</v>
      </c>
      <c r="E95" s="71">
        <v>600</v>
      </c>
      <c r="F95" s="70" t="str">
        <f t="shared" si="75"/>
        <v>1000x600x120</v>
      </c>
      <c r="G95" s="158" t="s">
        <v>549</v>
      </c>
      <c r="H95" s="68" t="s">
        <v>548</v>
      </c>
      <c r="I95" s="67" t="s">
        <v>1</v>
      </c>
      <c r="J95" s="65" t="str">
        <f t="shared" ref="J95:J96" si="102">$AE95</f>
        <v>C</v>
      </c>
      <c r="K95" s="64"/>
      <c r="L95" s="64"/>
      <c r="M95" s="63"/>
      <c r="N95" s="62">
        <v>2</v>
      </c>
      <c r="O95" s="55">
        <f t="shared" si="76"/>
        <v>1.2</v>
      </c>
      <c r="P95" s="54">
        <f t="shared" si="77"/>
        <v>0.14399999999999999</v>
      </c>
      <c r="Q95" s="53">
        <f t="shared" si="78"/>
        <v>14.975999999999999</v>
      </c>
      <c r="R95" s="163"/>
      <c r="S95" s="59"/>
      <c r="T95" s="162"/>
      <c r="U95" s="160"/>
      <c r="V95" s="161"/>
      <c r="W95" s="160"/>
      <c r="X95" s="160"/>
      <c r="Y95" s="159"/>
      <c r="Z95" s="57">
        <v>572</v>
      </c>
      <c r="AA95" s="56" t="s">
        <v>3</v>
      </c>
      <c r="AB95" s="55">
        <f t="shared" si="96"/>
        <v>686.4</v>
      </c>
      <c r="AC95" s="54">
        <f t="shared" si="97"/>
        <v>82.367999999999995</v>
      </c>
      <c r="AD95" s="53">
        <f t="shared" si="98"/>
        <v>8566.271999999999</v>
      </c>
      <c r="AE95" s="499" t="s">
        <v>134</v>
      </c>
      <c r="AF95" s="51">
        <f t="shared" si="84"/>
        <v>601</v>
      </c>
      <c r="AG95" s="50" t="s">
        <v>1</v>
      </c>
      <c r="AH95" s="49">
        <f t="shared" si="79"/>
        <v>721.19999999999993</v>
      </c>
      <c r="AI95" s="48">
        <f t="shared" si="80"/>
        <v>86.543999999999997</v>
      </c>
      <c r="AJ95" s="47">
        <f t="shared" si="81"/>
        <v>9000.5759999999991</v>
      </c>
      <c r="AK95" s="46" t="s">
        <v>545</v>
      </c>
      <c r="AL95" s="45"/>
      <c r="AM95" s="44">
        <f t="shared" si="82"/>
        <v>1231.2</v>
      </c>
      <c r="AN95" s="43">
        <f t="shared" si="71"/>
        <v>1477.44</v>
      </c>
      <c r="AO95" s="42">
        <f t="shared" si="72"/>
        <v>10260</v>
      </c>
      <c r="AP95" s="41">
        <f t="shared" si="73"/>
        <v>12312</v>
      </c>
      <c r="AU95" s="66">
        <v>104</v>
      </c>
      <c r="AV95" s="40">
        <v>10260</v>
      </c>
      <c r="AX95" s="480"/>
    </row>
    <row r="96" spans="1:50" ht="15" customHeight="1">
      <c r="A96" s="73" t="s">
        <v>1510</v>
      </c>
      <c r="B96" s="72" t="s">
        <v>499</v>
      </c>
      <c r="C96" s="74">
        <v>120</v>
      </c>
      <c r="D96" s="74">
        <v>1000</v>
      </c>
      <c r="E96" s="74">
        <v>600</v>
      </c>
      <c r="F96" s="72" t="str">
        <f t="shared" si="75"/>
        <v>1000x600x120</v>
      </c>
      <c r="G96" s="69" t="s">
        <v>547</v>
      </c>
      <c r="H96" s="68" t="s">
        <v>546</v>
      </c>
      <c r="I96" s="67" t="s">
        <v>109</v>
      </c>
      <c r="J96" s="65" t="str">
        <f t="shared" si="102"/>
        <v>C</v>
      </c>
      <c r="K96" s="64"/>
      <c r="L96" s="64"/>
      <c r="M96" s="63"/>
      <c r="N96" s="62">
        <v>2</v>
      </c>
      <c r="O96" s="55">
        <f t="shared" si="76"/>
        <v>1.2</v>
      </c>
      <c r="P96" s="54">
        <f t="shared" si="77"/>
        <v>0.14399999999999999</v>
      </c>
      <c r="Q96" s="53">
        <f t="shared" si="78"/>
        <v>14.975999999999999</v>
      </c>
      <c r="R96" s="57">
        <v>40</v>
      </c>
      <c r="S96" s="59">
        <v>4</v>
      </c>
      <c r="T96" s="174">
        <f>R96*N96</f>
        <v>80</v>
      </c>
      <c r="U96" s="55">
        <f>O96*R96</f>
        <v>48</v>
      </c>
      <c r="V96" s="54">
        <f>P96*R96</f>
        <v>5.76</v>
      </c>
      <c r="W96" s="55">
        <f>AU96*V96</f>
        <v>599.04</v>
      </c>
      <c r="X96" s="55" t="s">
        <v>198</v>
      </c>
      <c r="Y96" s="179">
        <f>R96/S96*N96*C96+140</f>
        <v>2540</v>
      </c>
      <c r="Z96" s="156">
        <f>AA96*R96</f>
        <v>520</v>
      </c>
      <c r="AA96" s="59">
        <v>13</v>
      </c>
      <c r="AB96" s="55">
        <f t="shared" si="96"/>
        <v>624</v>
      </c>
      <c r="AC96" s="54">
        <f t="shared" si="97"/>
        <v>74.88</v>
      </c>
      <c r="AD96" s="53">
        <f t="shared" si="98"/>
        <v>7787.5199999999995</v>
      </c>
      <c r="AE96" s="155" t="s">
        <v>134</v>
      </c>
      <c r="AF96" s="51">
        <f t="shared" si="84"/>
        <v>16</v>
      </c>
      <c r="AG96" s="172" t="s">
        <v>137</v>
      </c>
      <c r="AH96" s="49">
        <f t="shared" si="79"/>
        <v>768</v>
      </c>
      <c r="AI96" s="48">
        <f t="shared" si="80"/>
        <v>92.16</v>
      </c>
      <c r="AJ96" s="47">
        <f t="shared" si="81"/>
        <v>9584.64</v>
      </c>
      <c r="AK96" s="46" t="s">
        <v>545</v>
      </c>
      <c r="AL96" s="45" t="s">
        <v>544</v>
      </c>
      <c r="AM96" s="44">
        <f t="shared" si="82"/>
        <v>1231.2</v>
      </c>
      <c r="AN96" s="43">
        <f t="shared" si="71"/>
        <v>1477.44</v>
      </c>
      <c r="AO96" s="42">
        <f t="shared" si="72"/>
        <v>10260</v>
      </c>
      <c r="AP96" s="41">
        <f t="shared" si="73"/>
        <v>12312</v>
      </c>
      <c r="AU96" s="66">
        <v>104</v>
      </c>
      <c r="AV96" s="40">
        <v>10260</v>
      </c>
      <c r="AX96" s="480"/>
    </row>
    <row r="97" spans="1:50" ht="15" customHeight="1">
      <c r="A97" s="73" t="s">
        <v>1510</v>
      </c>
      <c r="B97" s="72" t="s">
        <v>499</v>
      </c>
      <c r="C97" s="74">
        <v>120</v>
      </c>
      <c r="D97" s="71">
        <v>1200</v>
      </c>
      <c r="E97" s="71">
        <v>600</v>
      </c>
      <c r="F97" s="70" t="str">
        <f t="shared" si="75"/>
        <v>1200x600x120</v>
      </c>
      <c r="G97" s="158" t="s">
        <v>543</v>
      </c>
      <c r="H97" s="68" t="s">
        <v>1306</v>
      </c>
      <c r="I97" s="67" t="s">
        <v>1</v>
      </c>
      <c r="J97" s="65"/>
      <c r="K97" s="64" t="str">
        <f t="shared" ref="K97:L98" si="103">$AE97</f>
        <v>B</v>
      </c>
      <c r="L97" s="64" t="str">
        <f t="shared" si="103"/>
        <v>B</v>
      </c>
      <c r="M97" s="63"/>
      <c r="N97" s="62">
        <v>2</v>
      </c>
      <c r="O97" s="55">
        <f t="shared" si="76"/>
        <v>1.44</v>
      </c>
      <c r="P97" s="54">
        <f t="shared" si="77"/>
        <v>0.17279999999999998</v>
      </c>
      <c r="Q97" s="53">
        <f t="shared" si="78"/>
        <v>17.107199999999999</v>
      </c>
      <c r="R97" s="163"/>
      <c r="S97" s="59"/>
      <c r="T97" s="162"/>
      <c r="U97" s="160"/>
      <c r="V97" s="161"/>
      <c r="W97" s="160"/>
      <c r="X97" s="160"/>
      <c r="Y97" s="159"/>
      <c r="Z97" s="57">
        <v>484</v>
      </c>
      <c r="AA97" s="56" t="s">
        <v>3</v>
      </c>
      <c r="AB97" s="55">
        <f t="shared" si="96"/>
        <v>696.95999999999992</v>
      </c>
      <c r="AC97" s="54">
        <f t="shared" si="97"/>
        <v>83.635199999999998</v>
      </c>
      <c r="AD97" s="53">
        <f t="shared" si="98"/>
        <v>8279.8847999999998</v>
      </c>
      <c r="AE97" s="472" t="s">
        <v>205</v>
      </c>
      <c r="AF97" s="51">
        <f t="shared" si="84"/>
        <v>351</v>
      </c>
      <c r="AG97" s="50" t="s">
        <v>1</v>
      </c>
      <c r="AH97" s="49">
        <f t="shared" si="79"/>
        <v>505.44</v>
      </c>
      <c r="AI97" s="48">
        <f t="shared" si="80"/>
        <v>60.652799999999992</v>
      </c>
      <c r="AJ97" s="47">
        <f t="shared" si="81"/>
        <v>6004.6271999999999</v>
      </c>
      <c r="AK97" s="46" t="s">
        <v>541</v>
      </c>
      <c r="AL97" s="45"/>
      <c r="AM97" s="44">
        <f t="shared" si="82"/>
        <v>1231.2</v>
      </c>
      <c r="AN97" s="43">
        <f t="shared" si="71"/>
        <v>1477.44</v>
      </c>
      <c r="AO97" s="42">
        <f t="shared" si="72"/>
        <v>10260</v>
      </c>
      <c r="AP97" s="41">
        <f t="shared" si="73"/>
        <v>12312</v>
      </c>
      <c r="AU97" s="66">
        <v>99</v>
      </c>
      <c r="AV97" s="40">
        <v>10260</v>
      </c>
      <c r="AX97" s="480"/>
    </row>
    <row r="98" spans="1:50" ht="15" customHeight="1">
      <c r="A98" s="73" t="s">
        <v>1510</v>
      </c>
      <c r="B98" s="72" t="s">
        <v>499</v>
      </c>
      <c r="C98" s="74">
        <v>120</v>
      </c>
      <c r="D98" s="74">
        <v>1200</v>
      </c>
      <c r="E98" s="74">
        <v>600</v>
      </c>
      <c r="F98" s="72" t="str">
        <f t="shared" si="75"/>
        <v>1200x600x120</v>
      </c>
      <c r="G98" s="158" t="s">
        <v>542</v>
      </c>
      <c r="H98" s="68" t="s">
        <v>1307</v>
      </c>
      <c r="I98" s="67" t="s">
        <v>109</v>
      </c>
      <c r="J98" s="65"/>
      <c r="K98" s="64" t="str">
        <f t="shared" si="103"/>
        <v>C</v>
      </c>
      <c r="L98" s="64" t="str">
        <f t="shared" si="103"/>
        <v>C</v>
      </c>
      <c r="M98" s="63"/>
      <c r="N98" s="62">
        <v>2</v>
      </c>
      <c r="O98" s="55">
        <f t="shared" si="76"/>
        <v>1.44</v>
      </c>
      <c r="P98" s="54">
        <f t="shared" si="77"/>
        <v>0.17279999999999998</v>
      </c>
      <c r="Q98" s="53">
        <f t="shared" si="78"/>
        <v>17.107199999999999</v>
      </c>
      <c r="R98" s="57">
        <v>40</v>
      </c>
      <c r="S98" s="59">
        <v>4</v>
      </c>
      <c r="T98" s="174">
        <f>R98*N98</f>
        <v>80</v>
      </c>
      <c r="U98" s="55">
        <f>O98*R98</f>
        <v>57.599999999999994</v>
      </c>
      <c r="V98" s="54">
        <f>P98*R98</f>
        <v>6.911999999999999</v>
      </c>
      <c r="W98" s="55">
        <f>AU98*V98</f>
        <v>684.2879999999999</v>
      </c>
      <c r="X98" s="55" t="s">
        <v>158</v>
      </c>
      <c r="Y98" s="58">
        <f>R98/S98*N98*C98+140</f>
        <v>2540</v>
      </c>
      <c r="Z98" s="156">
        <f>AA98*R98</f>
        <v>440</v>
      </c>
      <c r="AA98" s="59">
        <v>11</v>
      </c>
      <c r="AB98" s="55">
        <f t="shared" si="96"/>
        <v>633.59999999999991</v>
      </c>
      <c r="AC98" s="54">
        <f t="shared" si="97"/>
        <v>76.031999999999982</v>
      </c>
      <c r="AD98" s="53">
        <f t="shared" si="98"/>
        <v>7527.1679999999988</v>
      </c>
      <c r="AE98" s="155" t="s">
        <v>134</v>
      </c>
      <c r="AF98" s="51">
        <f t="shared" si="84"/>
        <v>14</v>
      </c>
      <c r="AG98" s="172" t="s">
        <v>137</v>
      </c>
      <c r="AH98" s="49">
        <f t="shared" si="79"/>
        <v>806.39999999999986</v>
      </c>
      <c r="AI98" s="48">
        <f t="shared" si="80"/>
        <v>96.767999999999986</v>
      </c>
      <c r="AJ98" s="47">
        <f t="shared" si="81"/>
        <v>9580.0319999999992</v>
      </c>
      <c r="AK98" s="46" t="s">
        <v>541</v>
      </c>
      <c r="AL98" s="45" t="s">
        <v>540</v>
      </c>
      <c r="AM98" s="44">
        <f t="shared" si="82"/>
        <v>1231.2</v>
      </c>
      <c r="AN98" s="43">
        <f t="shared" si="71"/>
        <v>1477.44</v>
      </c>
      <c r="AO98" s="42">
        <f t="shared" si="72"/>
        <v>10260</v>
      </c>
      <c r="AP98" s="41">
        <f t="shared" si="73"/>
        <v>12312</v>
      </c>
      <c r="AU98" s="66">
        <v>99</v>
      </c>
      <c r="AV98" s="40">
        <v>10260</v>
      </c>
      <c r="AX98" s="480"/>
    </row>
    <row r="99" spans="1:50" ht="15" customHeight="1">
      <c r="A99" s="73" t="s">
        <v>1510</v>
      </c>
      <c r="B99" s="72" t="s">
        <v>499</v>
      </c>
      <c r="C99" s="71">
        <v>130</v>
      </c>
      <c r="D99" s="71">
        <v>1000</v>
      </c>
      <c r="E99" s="71">
        <v>600</v>
      </c>
      <c r="F99" s="70" t="str">
        <f t="shared" si="75"/>
        <v>1000x600x130</v>
      </c>
      <c r="G99" s="158" t="s">
        <v>539</v>
      </c>
      <c r="H99" s="68" t="s">
        <v>538</v>
      </c>
      <c r="I99" s="67" t="s">
        <v>1</v>
      </c>
      <c r="J99" s="65" t="str">
        <f t="shared" ref="J99" si="104">$AE99</f>
        <v>C</v>
      </c>
      <c r="K99" s="64"/>
      <c r="L99" s="64"/>
      <c r="M99" s="63"/>
      <c r="N99" s="62">
        <v>2</v>
      </c>
      <c r="O99" s="55">
        <f t="shared" si="76"/>
        <v>1.2</v>
      </c>
      <c r="P99" s="54">
        <f t="shared" si="77"/>
        <v>0.156</v>
      </c>
      <c r="Q99" s="53">
        <f t="shared" si="78"/>
        <v>16.068000000000001</v>
      </c>
      <c r="R99" s="163"/>
      <c r="S99" s="59"/>
      <c r="T99" s="162"/>
      <c r="U99" s="160"/>
      <c r="V99" s="161"/>
      <c r="W99" s="160"/>
      <c r="X99" s="160"/>
      <c r="Y99" s="159"/>
      <c r="Z99" s="57">
        <v>520</v>
      </c>
      <c r="AA99" s="56" t="s">
        <v>3</v>
      </c>
      <c r="AB99" s="55">
        <f t="shared" si="96"/>
        <v>624</v>
      </c>
      <c r="AC99" s="54">
        <f t="shared" si="97"/>
        <v>81.12</v>
      </c>
      <c r="AD99" s="53">
        <f t="shared" si="98"/>
        <v>8355.36</v>
      </c>
      <c r="AE99" s="155" t="s">
        <v>134</v>
      </c>
      <c r="AF99" s="51">
        <f t="shared" si="84"/>
        <v>561</v>
      </c>
      <c r="AG99" s="50" t="s">
        <v>1</v>
      </c>
      <c r="AH99" s="49">
        <f t="shared" si="79"/>
        <v>673.19999999999993</v>
      </c>
      <c r="AI99" s="48">
        <f t="shared" si="80"/>
        <v>87.516000000000005</v>
      </c>
      <c r="AJ99" s="47">
        <f t="shared" si="81"/>
        <v>9014.148000000001</v>
      </c>
      <c r="AK99" s="46" t="s">
        <v>537</v>
      </c>
      <c r="AL99" s="45"/>
      <c r="AM99" s="44">
        <f t="shared" si="82"/>
        <v>1315.6</v>
      </c>
      <c r="AN99" s="43">
        <f t="shared" si="71"/>
        <v>1578.72</v>
      </c>
      <c r="AO99" s="42">
        <f t="shared" si="72"/>
        <v>10120</v>
      </c>
      <c r="AP99" s="41">
        <f t="shared" si="73"/>
        <v>12144</v>
      </c>
      <c r="AU99" s="66">
        <v>103</v>
      </c>
      <c r="AV99" s="40">
        <v>10120</v>
      </c>
      <c r="AX99" s="480"/>
    </row>
    <row r="100" spans="1:50" ht="15" customHeight="1">
      <c r="A100" s="73" t="s">
        <v>1510</v>
      </c>
      <c r="B100" s="72" t="s">
        <v>499</v>
      </c>
      <c r="C100" s="74">
        <v>130</v>
      </c>
      <c r="D100" s="71">
        <v>1200</v>
      </c>
      <c r="E100" s="71">
        <v>600</v>
      </c>
      <c r="F100" s="70" t="str">
        <f t="shared" si="75"/>
        <v>1200x600x130</v>
      </c>
      <c r="G100" s="158" t="s">
        <v>536</v>
      </c>
      <c r="H100" s="68" t="s">
        <v>1308</v>
      </c>
      <c r="I100" s="67" t="s">
        <v>1</v>
      </c>
      <c r="J100" s="65"/>
      <c r="K100" s="64" t="str">
        <f t="shared" ref="K100:L101" si="105">$AE100</f>
        <v>C</v>
      </c>
      <c r="L100" s="64" t="str">
        <f t="shared" si="105"/>
        <v>C</v>
      </c>
      <c r="M100" s="63"/>
      <c r="N100" s="62">
        <v>2</v>
      </c>
      <c r="O100" s="55">
        <f t="shared" si="76"/>
        <v>1.44</v>
      </c>
      <c r="P100" s="54">
        <f t="shared" si="77"/>
        <v>0.18719999999999998</v>
      </c>
      <c r="Q100" s="53">
        <f t="shared" si="78"/>
        <v>18.345599999999997</v>
      </c>
      <c r="R100" s="163"/>
      <c r="S100" s="59"/>
      <c r="T100" s="162"/>
      <c r="U100" s="160"/>
      <c r="V100" s="161"/>
      <c r="W100" s="160"/>
      <c r="X100" s="160"/>
      <c r="Y100" s="159"/>
      <c r="Z100" s="57">
        <v>440</v>
      </c>
      <c r="AA100" s="56" t="s">
        <v>3</v>
      </c>
      <c r="AB100" s="55">
        <f t="shared" si="96"/>
        <v>633.6</v>
      </c>
      <c r="AC100" s="54">
        <f t="shared" si="97"/>
        <v>82.367999999999995</v>
      </c>
      <c r="AD100" s="53">
        <f t="shared" si="98"/>
        <v>8072.0639999999985</v>
      </c>
      <c r="AE100" s="499" t="s">
        <v>134</v>
      </c>
      <c r="AF100" s="51">
        <f t="shared" si="84"/>
        <v>491</v>
      </c>
      <c r="AG100" s="50" t="s">
        <v>1</v>
      </c>
      <c r="AH100" s="49">
        <f t="shared" si="79"/>
        <v>707.04</v>
      </c>
      <c r="AI100" s="48">
        <f t="shared" si="80"/>
        <v>91.915199999999984</v>
      </c>
      <c r="AJ100" s="47">
        <f t="shared" si="81"/>
        <v>9007.6895999999979</v>
      </c>
      <c r="AK100" s="46" t="s">
        <v>535</v>
      </c>
      <c r="AL100" s="45"/>
      <c r="AM100" s="44">
        <f t="shared" si="82"/>
        <v>1315.6</v>
      </c>
      <c r="AN100" s="43">
        <f t="shared" si="71"/>
        <v>1578.72</v>
      </c>
      <c r="AO100" s="42">
        <f t="shared" si="72"/>
        <v>10120</v>
      </c>
      <c r="AP100" s="41">
        <f t="shared" si="73"/>
        <v>12144</v>
      </c>
      <c r="AU100" s="66">
        <v>98</v>
      </c>
      <c r="AV100" s="40">
        <v>10120</v>
      </c>
      <c r="AX100" s="480"/>
    </row>
    <row r="101" spans="1:50" ht="15" customHeight="1">
      <c r="A101" s="73" t="s">
        <v>1510</v>
      </c>
      <c r="B101" s="72" t="s">
        <v>499</v>
      </c>
      <c r="C101" s="74">
        <v>130</v>
      </c>
      <c r="D101" s="74">
        <v>1200</v>
      </c>
      <c r="E101" s="74">
        <v>600</v>
      </c>
      <c r="F101" s="72" t="str">
        <f t="shared" si="75"/>
        <v>1200x600x130</v>
      </c>
      <c r="G101" s="158" t="s">
        <v>1453</v>
      </c>
      <c r="H101" s="68" t="s">
        <v>1742</v>
      </c>
      <c r="I101" s="67" t="s">
        <v>109</v>
      </c>
      <c r="J101" s="65"/>
      <c r="K101" s="64" t="str">
        <f t="shared" si="105"/>
        <v>C</v>
      </c>
      <c r="L101" s="64" t="str">
        <f t="shared" si="105"/>
        <v>C</v>
      </c>
      <c r="M101" s="63"/>
      <c r="N101" s="62">
        <v>2</v>
      </c>
      <c r="O101" s="55">
        <f t="shared" si="76"/>
        <v>1.44</v>
      </c>
      <c r="P101" s="54">
        <f t="shared" si="77"/>
        <v>0.18719999999999998</v>
      </c>
      <c r="Q101" s="53">
        <f t="shared" si="78"/>
        <v>18.345599999999997</v>
      </c>
      <c r="R101" s="57">
        <v>36</v>
      </c>
      <c r="S101" s="59">
        <v>4</v>
      </c>
      <c r="T101" s="174">
        <f>R101*N101</f>
        <v>72</v>
      </c>
      <c r="U101" s="55">
        <f>O101*R101</f>
        <v>51.839999999999996</v>
      </c>
      <c r="V101" s="54">
        <f>P101*R101</f>
        <v>6.7391999999999994</v>
      </c>
      <c r="W101" s="55">
        <f>AU101*V101</f>
        <v>660.44159999999999</v>
      </c>
      <c r="X101" s="55" t="s">
        <v>158</v>
      </c>
      <c r="Y101" s="58">
        <f>R101/S101*N101*C101+140</f>
        <v>2480</v>
      </c>
      <c r="Z101" s="156">
        <f>AA101*R101</f>
        <v>396</v>
      </c>
      <c r="AA101" s="59">
        <v>11</v>
      </c>
      <c r="AB101" s="55">
        <f t="shared" si="96"/>
        <v>570.24</v>
      </c>
      <c r="AC101" s="54">
        <f t="shared" si="97"/>
        <v>74.131199999999993</v>
      </c>
      <c r="AD101" s="53">
        <f t="shared" si="98"/>
        <v>7264.8576000000003</v>
      </c>
      <c r="AE101" s="155" t="s">
        <v>134</v>
      </c>
      <c r="AF101" s="51">
        <f t="shared" si="84"/>
        <v>14</v>
      </c>
      <c r="AG101" s="172" t="s">
        <v>137</v>
      </c>
      <c r="AH101" s="49">
        <f t="shared" si="79"/>
        <v>725.76</v>
      </c>
      <c r="AI101" s="48">
        <f t="shared" si="80"/>
        <v>94.348799999999997</v>
      </c>
      <c r="AJ101" s="47">
        <f t="shared" si="81"/>
        <v>9246.1823999999997</v>
      </c>
      <c r="AK101" s="46" t="s">
        <v>535</v>
      </c>
      <c r="AL101" s="393" t="s">
        <v>1455</v>
      </c>
      <c r="AM101" s="44">
        <f t="shared" si="82"/>
        <v>1315.6</v>
      </c>
      <c r="AN101" s="43">
        <f t="shared" si="71"/>
        <v>1578.72</v>
      </c>
      <c r="AO101" s="42">
        <f t="shared" si="72"/>
        <v>10120</v>
      </c>
      <c r="AP101" s="41">
        <f t="shared" si="73"/>
        <v>12144</v>
      </c>
      <c r="AU101" s="66">
        <v>98</v>
      </c>
      <c r="AV101" s="40">
        <v>10120</v>
      </c>
      <c r="AX101" s="480"/>
    </row>
    <row r="102" spans="1:50" ht="15" customHeight="1">
      <c r="A102" s="73" t="s">
        <v>1510</v>
      </c>
      <c r="B102" s="72" t="s">
        <v>499</v>
      </c>
      <c r="C102" s="71">
        <v>140</v>
      </c>
      <c r="D102" s="71">
        <v>1000</v>
      </c>
      <c r="E102" s="71">
        <v>600</v>
      </c>
      <c r="F102" s="70" t="str">
        <f t="shared" si="75"/>
        <v>1000x600x140</v>
      </c>
      <c r="G102" s="158" t="s">
        <v>534</v>
      </c>
      <c r="H102" s="68" t="s">
        <v>533</v>
      </c>
      <c r="I102" s="67" t="s">
        <v>1</v>
      </c>
      <c r="J102" s="65" t="str">
        <f t="shared" ref="J102" si="106">$AE102</f>
        <v>C</v>
      </c>
      <c r="K102" s="64"/>
      <c r="L102" s="64"/>
      <c r="M102" s="63"/>
      <c r="N102" s="62">
        <v>2</v>
      </c>
      <c r="O102" s="55">
        <f t="shared" si="76"/>
        <v>1.2</v>
      </c>
      <c r="P102" s="54">
        <f t="shared" si="77"/>
        <v>0.16800000000000001</v>
      </c>
      <c r="Q102" s="53">
        <f t="shared" si="78"/>
        <v>17.136000000000003</v>
      </c>
      <c r="R102" s="163"/>
      <c r="S102" s="59"/>
      <c r="T102" s="162"/>
      <c r="U102" s="160"/>
      <c r="V102" s="161"/>
      <c r="W102" s="160"/>
      <c r="X102" s="160"/>
      <c r="Y102" s="159"/>
      <c r="Z102" s="57">
        <v>468</v>
      </c>
      <c r="AA102" s="56" t="s">
        <v>3</v>
      </c>
      <c r="AB102" s="55">
        <f t="shared" si="96"/>
        <v>561.6</v>
      </c>
      <c r="AC102" s="54">
        <f t="shared" si="97"/>
        <v>78.624000000000009</v>
      </c>
      <c r="AD102" s="53">
        <f t="shared" si="98"/>
        <v>8019.648000000001</v>
      </c>
      <c r="AE102" s="155" t="s">
        <v>134</v>
      </c>
      <c r="AF102" s="51">
        <f t="shared" si="84"/>
        <v>526</v>
      </c>
      <c r="AG102" s="50" t="s">
        <v>1</v>
      </c>
      <c r="AH102" s="49">
        <f t="shared" si="79"/>
        <v>631.19999999999993</v>
      </c>
      <c r="AI102" s="48">
        <f t="shared" si="80"/>
        <v>88.368000000000009</v>
      </c>
      <c r="AJ102" s="47">
        <f t="shared" si="81"/>
        <v>9013.5360000000019</v>
      </c>
      <c r="AK102" s="46" t="s">
        <v>532</v>
      </c>
      <c r="AL102" s="45"/>
      <c r="AM102" s="44">
        <f t="shared" si="82"/>
        <v>1397.2</v>
      </c>
      <c r="AN102" s="43">
        <f t="shared" si="71"/>
        <v>1676.64</v>
      </c>
      <c r="AO102" s="42">
        <f t="shared" si="72"/>
        <v>9980</v>
      </c>
      <c r="AP102" s="41">
        <f t="shared" si="73"/>
        <v>11976</v>
      </c>
      <c r="AU102" s="66">
        <v>102</v>
      </c>
      <c r="AV102" s="40">
        <v>9980</v>
      </c>
      <c r="AX102" s="480"/>
    </row>
    <row r="103" spans="1:50" ht="15" customHeight="1">
      <c r="A103" s="73" t="s">
        <v>1510</v>
      </c>
      <c r="B103" s="72" t="s">
        <v>499</v>
      </c>
      <c r="C103" s="74">
        <v>140</v>
      </c>
      <c r="D103" s="71">
        <v>1200</v>
      </c>
      <c r="E103" s="71">
        <v>600</v>
      </c>
      <c r="F103" s="70" t="str">
        <f t="shared" si="75"/>
        <v>1200x600x140</v>
      </c>
      <c r="G103" s="158" t="s">
        <v>531</v>
      </c>
      <c r="H103" s="68" t="s">
        <v>1309</v>
      </c>
      <c r="I103" s="67" t="s">
        <v>1</v>
      </c>
      <c r="J103" s="65"/>
      <c r="K103" s="64" t="str">
        <f t="shared" ref="K103:L104" si="107">$AE103</f>
        <v>C</v>
      </c>
      <c r="L103" s="64" t="str">
        <f t="shared" si="107"/>
        <v>C</v>
      </c>
      <c r="M103" s="63"/>
      <c r="N103" s="62">
        <v>2</v>
      </c>
      <c r="O103" s="55">
        <f t="shared" si="76"/>
        <v>1.44</v>
      </c>
      <c r="P103" s="54">
        <f t="shared" si="77"/>
        <v>0.2016</v>
      </c>
      <c r="Q103" s="53">
        <f t="shared" si="78"/>
        <v>19.555199999999999</v>
      </c>
      <c r="R103" s="163"/>
      <c r="S103" s="59"/>
      <c r="T103" s="162"/>
      <c r="U103" s="160"/>
      <c r="V103" s="161"/>
      <c r="W103" s="160"/>
      <c r="X103" s="160"/>
      <c r="Y103" s="159"/>
      <c r="Z103" s="57">
        <v>396</v>
      </c>
      <c r="AA103" s="56" t="s">
        <v>3</v>
      </c>
      <c r="AB103" s="55">
        <f t="shared" si="96"/>
        <v>570.24</v>
      </c>
      <c r="AC103" s="54">
        <f t="shared" si="97"/>
        <v>79.833600000000004</v>
      </c>
      <c r="AD103" s="53">
        <f t="shared" si="98"/>
        <v>7743.8591999999999</v>
      </c>
      <c r="AE103" s="499" t="s">
        <v>134</v>
      </c>
      <c r="AF103" s="51">
        <f t="shared" si="84"/>
        <v>461</v>
      </c>
      <c r="AG103" s="50" t="s">
        <v>1</v>
      </c>
      <c r="AH103" s="49">
        <f t="shared" si="79"/>
        <v>663.84</v>
      </c>
      <c r="AI103" s="48">
        <f t="shared" si="80"/>
        <v>92.937600000000003</v>
      </c>
      <c r="AJ103" s="47">
        <f t="shared" si="81"/>
        <v>9014.9472000000005</v>
      </c>
      <c r="AK103" s="46" t="s">
        <v>530</v>
      </c>
      <c r="AL103" s="45"/>
      <c r="AM103" s="44">
        <f t="shared" si="82"/>
        <v>1397.2</v>
      </c>
      <c r="AN103" s="43">
        <f t="shared" si="71"/>
        <v>1676.64</v>
      </c>
      <c r="AO103" s="42">
        <f t="shared" si="72"/>
        <v>9980</v>
      </c>
      <c r="AP103" s="41">
        <f t="shared" si="73"/>
        <v>11976</v>
      </c>
      <c r="AU103" s="66">
        <v>97</v>
      </c>
      <c r="AV103" s="40">
        <v>9980</v>
      </c>
      <c r="AX103" s="480"/>
    </row>
    <row r="104" spans="1:50" ht="15" customHeight="1">
      <c r="A104" s="73" t="s">
        <v>1510</v>
      </c>
      <c r="B104" s="72" t="s">
        <v>499</v>
      </c>
      <c r="C104" s="74">
        <v>140</v>
      </c>
      <c r="D104" s="74">
        <v>1200</v>
      </c>
      <c r="E104" s="74">
        <v>600</v>
      </c>
      <c r="F104" s="72" t="str">
        <f t="shared" si="75"/>
        <v>1200x600x140</v>
      </c>
      <c r="G104" s="158" t="s">
        <v>1454</v>
      </c>
      <c r="H104" s="68" t="s">
        <v>1741</v>
      </c>
      <c r="I104" s="67" t="s">
        <v>109</v>
      </c>
      <c r="J104" s="65"/>
      <c r="K104" s="64" t="str">
        <f t="shared" si="107"/>
        <v>C</v>
      </c>
      <c r="L104" s="64" t="str">
        <f t="shared" si="107"/>
        <v>C</v>
      </c>
      <c r="M104" s="63"/>
      <c r="N104" s="62">
        <v>2</v>
      </c>
      <c r="O104" s="55">
        <f t="shared" si="76"/>
        <v>1.44</v>
      </c>
      <c r="P104" s="54">
        <f t="shared" si="77"/>
        <v>0.2016</v>
      </c>
      <c r="Q104" s="53">
        <f t="shared" si="78"/>
        <v>19.555199999999999</v>
      </c>
      <c r="R104" s="57">
        <v>32</v>
      </c>
      <c r="S104" s="59">
        <v>4</v>
      </c>
      <c r="T104" s="174">
        <f>R104*N104</f>
        <v>64</v>
      </c>
      <c r="U104" s="55">
        <f>O104*R104</f>
        <v>46.08</v>
      </c>
      <c r="V104" s="54">
        <f>P104*R104</f>
        <v>6.4512</v>
      </c>
      <c r="W104" s="55">
        <f>AU104*V104</f>
        <v>625.76639999999998</v>
      </c>
      <c r="X104" s="55" t="s">
        <v>158</v>
      </c>
      <c r="Y104" s="58">
        <f>R104/S104*N104*C104+140</f>
        <v>2380</v>
      </c>
      <c r="Z104" s="156">
        <f>AA104*R104</f>
        <v>352</v>
      </c>
      <c r="AA104" s="59">
        <v>11</v>
      </c>
      <c r="AB104" s="55">
        <f t="shared" si="96"/>
        <v>506.88</v>
      </c>
      <c r="AC104" s="54">
        <f t="shared" si="97"/>
        <v>70.963200000000001</v>
      </c>
      <c r="AD104" s="53">
        <f t="shared" si="98"/>
        <v>6883.4303999999993</v>
      </c>
      <c r="AE104" s="155" t="s">
        <v>134</v>
      </c>
      <c r="AF104" s="51">
        <f t="shared" si="84"/>
        <v>15</v>
      </c>
      <c r="AG104" s="172" t="s">
        <v>137</v>
      </c>
      <c r="AH104" s="49">
        <f t="shared" si="79"/>
        <v>691.19999999999993</v>
      </c>
      <c r="AI104" s="48">
        <f t="shared" si="80"/>
        <v>96.768000000000001</v>
      </c>
      <c r="AJ104" s="47">
        <f t="shared" si="81"/>
        <v>9386.4959999999992</v>
      </c>
      <c r="AK104" s="46" t="s">
        <v>530</v>
      </c>
      <c r="AL104" s="393" t="s">
        <v>1456</v>
      </c>
      <c r="AM104" s="44">
        <f t="shared" si="82"/>
        <v>1397.2</v>
      </c>
      <c r="AN104" s="43">
        <f t="shared" si="71"/>
        <v>1676.64</v>
      </c>
      <c r="AO104" s="42">
        <f t="shared" si="72"/>
        <v>9980</v>
      </c>
      <c r="AP104" s="41">
        <f t="shared" si="73"/>
        <v>11976</v>
      </c>
      <c r="AU104" s="66">
        <v>97</v>
      </c>
      <c r="AV104" s="40">
        <v>9980</v>
      </c>
      <c r="AX104" s="480"/>
    </row>
    <row r="105" spans="1:50" ht="15" customHeight="1">
      <c r="A105" s="73" t="s">
        <v>1510</v>
      </c>
      <c r="B105" s="72" t="s">
        <v>499</v>
      </c>
      <c r="C105" s="71">
        <v>150</v>
      </c>
      <c r="D105" s="71">
        <v>1000</v>
      </c>
      <c r="E105" s="71">
        <v>600</v>
      </c>
      <c r="F105" s="70" t="str">
        <f t="shared" si="75"/>
        <v>1000x600x150</v>
      </c>
      <c r="G105" s="158" t="s">
        <v>529</v>
      </c>
      <c r="H105" s="68" t="s">
        <v>528</v>
      </c>
      <c r="I105" s="67" t="s">
        <v>1</v>
      </c>
      <c r="J105" s="65" t="str">
        <f t="shared" ref="J105:J106" si="108">$AE105</f>
        <v>A</v>
      </c>
      <c r="K105" s="64"/>
      <c r="L105" s="64"/>
      <c r="M105" s="63"/>
      <c r="N105" s="62">
        <v>2</v>
      </c>
      <c r="O105" s="55">
        <f t="shared" si="76"/>
        <v>1.2</v>
      </c>
      <c r="P105" s="54">
        <f t="shared" si="77"/>
        <v>0.18</v>
      </c>
      <c r="Q105" s="53">
        <f t="shared" si="78"/>
        <v>18.18</v>
      </c>
      <c r="R105" s="163"/>
      <c r="S105" s="59"/>
      <c r="T105" s="162"/>
      <c r="U105" s="160"/>
      <c r="V105" s="161"/>
      <c r="W105" s="160"/>
      <c r="X105" s="160"/>
      <c r="Y105" s="159"/>
      <c r="Z105" s="57">
        <v>416</v>
      </c>
      <c r="AA105" s="56" t="s">
        <v>3</v>
      </c>
      <c r="AB105" s="55">
        <f t="shared" si="96"/>
        <v>499.2</v>
      </c>
      <c r="AC105" s="54">
        <f t="shared" si="97"/>
        <v>74.88</v>
      </c>
      <c r="AD105" s="53">
        <f t="shared" si="98"/>
        <v>7562.88</v>
      </c>
      <c r="AE105" s="52" t="s">
        <v>2</v>
      </c>
      <c r="AF105" s="51">
        <f t="shared" si="84"/>
        <v>1</v>
      </c>
      <c r="AG105" s="50" t="s">
        <v>1</v>
      </c>
      <c r="AH105" s="49">
        <f t="shared" si="79"/>
        <v>1.2</v>
      </c>
      <c r="AI105" s="48">
        <f t="shared" si="80"/>
        <v>0.18</v>
      </c>
      <c r="AJ105" s="47">
        <f t="shared" si="81"/>
        <v>18.18</v>
      </c>
      <c r="AK105" s="46" t="s">
        <v>525</v>
      </c>
      <c r="AL105" s="45"/>
      <c r="AM105" s="44">
        <f t="shared" si="82"/>
        <v>1476</v>
      </c>
      <c r="AN105" s="43">
        <f t="shared" si="71"/>
        <v>1771.2</v>
      </c>
      <c r="AO105" s="42">
        <f t="shared" si="72"/>
        <v>9840</v>
      </c>
      <c r="AP105" s="41">
        <f t="shared" si="73"/>
        <v>11808</v>
      </c>
      <c r="AU105" s="66">
        <v>101</v>
      </c>
      <c r="AV105" s="40">
        <v>9840</v>
      </c>
      <c r="AX105" s="480"/>
    </row>
    <row r="106" spans="1:50" ht="15" customHeight="1">
      <c r="A106" s="73" t="s">
        <v>1510</v>
      </c>
      <c r="B106" s="72" t="s">
        <v>499</v>
      </c>
      <c r="C106" s="74">
        <v>150</v>
      </c>
      <c r="D106" s="74">
        <v>1000</v>
      </c>
      <c r="E106" s="74">
        <v>600</v>
      </c>
      <c r="F106" s="72" t="str">
        <f t="shared" si="75"/>
        <v>1000x600x150</v>
      </c>
      <c r="G106" s="158" t="s">
        <v>527</v>
      </c>
      <c r="H106" s="68" t="s">
        <v>526</v>
      </c>
      <c r="I106" s="67" t="s">
        <v>109</v>
      </c>
      <c r="J106" s="65" t="str">
        <f t="shared" si="108"/>
        <v>C</v>
      </c>
      <c r="K106" s="64"/>
      <c r="L106" s="64"/>
      <c r="M106" s="63"/>
      <c r="N106" s="62">
        <v>2</v>
      </c>
      <c r="O106" s="55">
        <f t="shared" si="76"/>
        <v>1.2</v>
      </c>
      <c r="P106" s="54">
        <f t="shared" si="77"/>
        <v>0.18</v>
      </c>
      <c r="Q106" s="53">
        <f t="shared" si="78"/>
        <v>18.18</v>
      </c>
      <c r="R106" s="57">
        <v>32</v>
      </c>
      <c r="S106" s="59">
        <v>4</v>
      </c>
      <c r="T106" s="174">
        <f>R106*N106</f>
        <v>64</v>
      </c>
      <c r="U106" s="55">
        <f>O106*R106</f>
        <v>38.4</v>
      </c>
      <c r="V106" s="54">
        <f>P106*R106</f>
        <v>5.76</v>
      </c>
      <c r="W106" s="55">
        <f>AU106*V106</f>
        <v>581.76</v>
      </c>
      <c r="X106" s="55" t="s">
        <v>198</v>
      </c>
      <c r="Y106" s="179">
        <f>R106/S106*N106*C106+140</f>
        <v>2540</v>
      </c>
      <c r="Z106" s="156">
        <f>AA106*R106</f>
        <v>416</v>
      </c>
      <c r="AA106" s="59">
        <v>13</v>
      </c>
      <c r="AB106" s="55">
        <f t="shared" si="96"/>
        <v>499.2</v>
      </c>
      <c r="AC106" s="54">
        <f t="shared" si="97"/>
        <v>74.88</v>
      </c>
      <c r="AD106" s="53">
        <f t="shared" si="98"/>
        <v>7562.88</v>
      </c>
      <c r="AE106" s="155" t="s">
        <v>134</v>
      </c>
      <c r="AF106" s="51">
        <f t="shared" si="84"/>
        <v>16</v>
      </c>
      <c r="AG106" s="172" t="s">
        <v>137</v>
      </c>
      <c r="AH106" s="49">
        <f t="shared" si="79"/>
        <v>614.4</v>
      </c>
      <c r="AI106" s="48">
        <f t="shared" si="80"/>
        <v>92.16</v>
      </c>
      <c r="AJ106" s="47">
        <f t="shared" si="81"/>
        <v>9308.16</v>
      </c>
      <c r="AK106" s="46" t="s">
        <v>525</v>
      </c>
      <c r="AL106" s="45" t="s">
        <v>524</v>
      </c>
      <c r="AM106" s="44">
        <f t="shared" si="82"/>
        <v>1476</v>
      </c>
      <c r="AN106" s="43">
        <f t="shared" si="71"/>
        <v>1771.2</v>
      </c>
      <c r="AO106" s="42">
        <f t="shared" si="72"/>
        <v>9840</v>
      </c>
      <c r="AP106" s="41">
        <f t="shared" si="73"/>
        <v>11808</v>
      </c>
      <c r="AU106" s="66">
        <v>101</v>
      </c>
      <c r="AV106" s="40">
        <v>9840</v>
      </c>
      <c r="AX106" s="480"/>
    </row>
    <row r="107" spans="1:50" ht="15" customHeight="1">
      <c r="A107" s="73" t="s">
        <v>1510</v>
      </c>
      <c r="B107" s="72" t="s">
        <v>499</v>
      </c>
      <c r="C107" s="74">
        <v>150</v>
      </c>
      <c r="D107" s="71">
        <v>1200</v>
      </c>
      <c r="E107" s="71">
        <v>600</v>
      </c>
      <c r="F107" s="70" t="str">
        <f t="shared" si="75"/>
        <v>1200x600x150</v>
      </c>
      <c r="G107" s="158" t="s">
        <v>523</v>
      </c>
      <c r="H107" s="68" t="s">
        <v>1310</v>
      </c>
      <c r="I107" s="67" t="s">
        <v>1</v>
      </c>
      <c r="J107" s="65"/>
      <c r="K107" s="64" t="str">
        <f t="shared" ref="K107:L108" si="109">$AE107</f>
        <v>A</v>
      </c>
      <c r="L107" s="64" t="str">
        <f t="shared" si="109"/>
        <v>A</v>
      </c>
      <c r="M107" s="63"/>
      <c r="N107" s="62">
        <v>2</v>
      </c>
      <c r="O107" s="55">
        <f t="shared" si="76"/>
        <v>1.44</v>
      </c>
      <c r="P107" s="54">
        <f t="shared" si="77"/>
        <v>0.216</v>
      </c>
      <c r="Q107" s="53">
        <f t="shared" si="78"/>
        <v>20.736000000000001</v>
      </c>
      <c r="R107" s="163"/>
      <c r="S107" s="59"/>
      <c r="T107" s="162"/>
      <c r="U107" s="160"/>
      <c r="V107" s="161"/>
      <c r="W107" s="160"/>
      <c r="X107" s="160"/>
      <c r="Y107" s="159"/>
      <c r="Z107" s="57">
        <v>352</v>
      </c>
      <c r="AA107" s="56" t="s">
        <v>3</v>
      </c>
      <c r="AB107" s="55">
        <f t="shared" si="96"/>
        <v>506.88</v>
      </c>
      <c r="AC107" s="54">
        <f t="shared" si="97"/>
        <v>76.031999999999996</v>
      </c>
      <c r="AD107" s="53">
        <f t="shared" si="98"/>
        <v>7299.0720000000001</v>
      </c>
      <c r="AE107" s="52" t="s">
        <v>2</v>
      </c>
      <c r="AF107" s="51">
        <f t="shared" si="84"/>
        <v>1</v>
      </c>
      <c r="AG107" s="50" t="s">
        <v>1</v>
      </c>
      <c r="AH107" s="49">
        <f t="shared" si="79"/>
        <v>1.44</v>
      </c>
      <c r="AI107" s="48">
        <f t="shared" si="80"/>
        <v>0.216</v>
      </c>
      <c r="AJ107" s="47">
        <f t="shared" si="81"/>
        <v>20.736000000000001</v>
      </c>
      <c r="AK107" s="46" t="s">
        <v>521</v>
      </c>
      <c r="AL107" s="45"/>
      <c r="AM107" s="44">
        <f t="shared" si="82"/>
        <v>1476</v>
      </c>
      <c r="AN107" s="43">
        <f t="shared" si="71"/>
        <v>1771.2</v>
      </c>
      <c r="AO107" s="42">
        <f t="shared" ref="AO107:AO138" si="110">ROUND(AV107*(1-$AP$10),2)</f>
        <v>9840</v>
      </c>
      <c r="AP107" s="41">
        <f t="shared" si="73"/>
        <v>11808</v>
      </c>
      <c r="AU107" s="66">
        <v>96</v>
      </c>
      <c r="AV107" s="40">
        <v>9840</v>
      </c>
      <c r="AX107" s="480"/>
    </row>
    <row r="108" spans="1:50" ht="15" customHeight="1">
      <c r="A108" s="73" t="s">
        <v>1510</v>
      </c>
      <c r="B108" s="72" t="s">
        <v>499</v>
      </c>
      <c r="C108" s="74">
        <v>150</v>
      </c>
      <c r="D108" s="74">
        <v>1200</v>
      </c>
      <c r="E108" s="74">
        <v>600</v>
      </c>
      <c r="F108" s="72" t="str">
        <f t="shared" si="75"/>
        <v>1200x600x150</v>
      </c>
      <c r="G108" s="158" t="s">
        <v>522</v>
      </c>
      <c r="H108" s="68" t="s">
        <v>1311</v>
      </c>
      <c r="I108" s="67" t="s">
        <v>109</v>
      </c>
      <c r="J108" s="65"/>
      <c r="K108" s="64" t="str">
        <f t="shared" si="109"/>
        <v>C</v>
      </c>
      <c r="L108" s="64" t="str">
        <f t="shared" si="109"/>
        <v>C</v>
      </c>
      <c r="M108" s="63"/>
      <c r="N108" s="62">
        <v>2</v>
      </c>
      <c r="O108" s="55">
        <f t="shared" si="76"/>
        <v>1.44</v>
      </c>
      <c r="P108" s="54">
        <f t="shared" si="77"/>
        <v>0.216</v>
      </c>
      <c r="Q108" s="53">
        <f t="shared" si="78"/>
        <v>20.736000000000001</v>
      </c>
      <c r="R108" s="57">
        <v>32</v>
      </c>
      <c r="S108" s="59">
        <v>4</v>
      </c>
      <c r="T108" s="174">
        <f>R108*N108</f>
        <v>64</v>
      </c>
      <c r="U108" s="55">
        <f>O108*R108</f>
        <v>46.08</v>
      </c>
      <c r="V108" s="54">
        <f>P108*R108</f>
        <v>6.9119999999999999</v>
      </c>
      <c r="W108" s="55">
        <f>AU108*V108</f>
        <v>663.55200000000002</v>
      </c>
      <c r="X108" s="55" t="s">
        <v>158</v>
      </c>
      <c r="Y108" s="58">
        <f>R108/S108*N108*C108+140</f>
        <v>2540</v>
      </c>
      <c r="Z108" s="156">
        <f>AA108*R108</f>
        <v>352</v>
      </c>
      <c r="AA108" s="59">
        <v>11</v>
      </c>
      <c r="AB108" s="55">
        <f t="shared" si="96"/>
        <v>506.88</v>
      </c>
      <c r="AC108" s="54">
        <f t="shared" si="97"/>
        <v>76.031999999999996</v>
      </c>
      <c r="AD108" s="53">
        <f t="shared" si="98"/>
        <v>7299.0720000000001</v>
      </c>
      <c r="AE108" s="155" t="s">
        <v>134</v>
      </c>
      <c r="AF108" s="51">
        <f t="shared" si="84"/>
        <v>14</v>
      </c>
      <c r="AG108" s="172" t="s">
        <v>137</v>
      </c>
      <c r="AH108" s="49">
        <f t="shared" si="79"/>
        <v>645.12</v>
      </c>
      <c r="AI108" s="48">
        <f t="shared" si="80"/>
        <v>96.768000000000001</v>
      </c>
      <c r="AJ108" s="47">
        <f t="shared" si="81"/>
        <v>9289.728000000001</v>
      </c>
      <c r="AK108" s="46" t="s">
        <v>521</v>
      </c>
      <c r="AL108" s="45" t="s">
        <v>520</v>
      </c>
      <c r="AM108" s="44">
        <f t="shared" si="82"/>
        <v>1476</v>
      </c>
      <c r="AN108" s="43">
        <f t="shared" si="71"/>
        <v>1771.2</v>
      </c>
      <c r="AO108" s="42">
        <f t="shared" si="110"/>
        <v>9840</v>
      </c>
      <c r="AP108" s="41">
        <f t="shared" si="73"/>
        <v>11808</v>
      </c>
      <c r="AU108" s="66">
        <v>96</v>
      </c>
      <c r="AV108" s="40">
        <v>9840</v>
      </c>
      <c r="AX108" s="480"/>
    </row>
    <row r="109" spans="1:50" ht="15" customHeight="1">
      <c r="A109" s="73" t="s">
        <v>1510</v>
      </c>
      <c r="B109" s="72" t="s">
        <v>499</v>
      </c>
      <c r="C109" s="71">
        <v>160</v>
      </c>
      <c r="D109" s="71">
        <v>1000</v>
      </c>
      <c r="E109" s="71">
        <v>600</v>
      </c>
      <c r="F109" s="70" t="str">
        <f t="shared" si="75"/>
        <v>1000x600x160</v>
      </c>
      <c r="G109" s="158" t="s">
        <v>519</v>
      </c>
      <c r="H109" s="68" t="s">
        <v>518</v>
      </c>
      <c r="I109" s="67" t="s">
        <v>1</v>
      </c>
      <c r="J109" s="65" t="str">
        <f t="shared" ref="J109" si="111">$AE109</f>
        <v>C</v>
      </c>
      <c r="K109" s="64"/>
      <c r="L109" s="64"/>
      <c r="M109" s="63"/>
      <c r="N109" s="62">
        <v>2</v>
      </c>
      <c r="O109" s="55">
        <f t="shared" si="76"/>
        <v>1.2</v>
      </c>
      <c r="P109" s="54">
        <f t="shared" si="77"/>
        <v>0.192</v>
      </c>
      <c r="Q109" s="53">
        <f t="shared" si="78"/>
        <v>19.391999999999999</v>
      </c>
      <c r="R109" s="163"/>
      <c r="S109" s="59"/>
      <c r="T109" s="162"/>
      <c r="U109" s="160"/>
      <c r="V109" s="161"/>
      <c r="W109" s="160"/>
      <c r="X109" s="160"/>
      <c r="Y109" s="159"/>
      <c r="Z109" s="57">
        <v>416</v>
      </c>
      <c r="AA109" s="56" t="s">
        <v>3</v>
      </c>
      <c r="AB109" s="55">
        <f t="shared" si="96"/>
        <v>499.2</v>
      </c>
      <c r="AC109" s="54">
        <f t="shared" si="97"/>
        <v>79.872</v>
      </c>
      <c r="AD109" s="53">
        <f t="shared" si="98"/>
        <v>8067.0720000000001</v>
      </c>
      <c r="AE109" s="155" t="s">
        <v>134</v>
      </c>
      <c r="AF109" s="51">
        <f t="shared" si="84"/>
        <v>465</v>
      </c>
      <c r="AG109" s="50" t="s">
        <v>1</v>
      </c>
      <c r="AH109" s="49">
        <f t="shared" si="79"/>
        <v>558</v>
      </c>
      <c r="AI109" s="48">
        <f t="shared" si="80"/>
        <v>89.28</v>
      </c>
      <c r="AJ109" s="47">
        <f t="shared" si="81"/>
        <v>9017.2800000000007</v>
      </c>
      <c r="AK109" s="46" t="s">
        <v>517</v>
      </c>
      <c r="AL109" s="45"/>
      <c r="AM109" s="44">
        <f t="shared" si="82"/>
        <v>1552</v>
      </c>
      <c r="AN109" s="43">
        <f t="shared" si="71"/>
        <v>1862.4</v>
      </c>
      <c r="AO109" s="42">
        <f t="shared" si="110"/>
        <v>9700</v>
      </c>
      <c r="AP109" s="41">
        <f t="shared" si="73"/>
        <v>11640</v>
      </c>
      <c r="AU109" s="66">
        <v>101</v>
      </c>
      <c r="AV109" s="40">
        <v>9700</v>
      </c>
      <c r="AX109" s="480"/>
    </row>
    <row r="110" spans="1:50" ht="15" customHeight="1">
      <c r="A110" s="73" t="s">
        <v>1510</v>
      </c>
      <c r="B110" s="72" t="s">
        <v>499</v>
      </c>
      <c r="C110" s="74">
        <v>160</v>
      </c>
      <c r="D110" s="71">
        <v>1200</v>
      </c>
      <c r="E110" s="71">
        <v>600</v>
      </c>
      <c r="F110" s="70" t="str">
        <f t="shared" si="75"/>
        <v>1200x600x160</v>
      </c>
      <c r="G110" s="158" t="s">
        <v>516</v>
      </c>
      <c r="H110" s="68" t="s">
        <v>1312</v>
      </c>
      <c r="I110" s="67" t="s">
        <v>1</v>
      </c>
      <c r="J110" s="65"/>
      <c r="K110" s="64" t="str">
        <f t="shared" ref="K110:L110" si="112">$AE110</f>
        <v>C</v>
      </c>
      <c r="L110" s="64" t="str">
        <f t="shared" si="112"/>
        <v>C</v>
      </c>
      <c r="M110" s="63"/>
      <c r="N110" s="62">
        <v>2</v>
      </c>
      <c r="O110" s="55">
        <f t="shared" si="76"/>
        <v>1.44</v>
      </c>
      <c r="P110" s="54">
        <f t="shared" si="77"/>
        <v>0.23039999999999997</v>
      </c>
      <c r="Q110" s="53">
        <f t="shared" si="78"/>
        <v>21.887999999999998</v>
      </c>
      <c r="R110" s="163"/>
      <c r="S110" s="59"/>
      <c r="T110" s="162"/>
      <c r="U110" s="160"/>
      <c r="V110" s="161"/>
      <c r="W110" s="160"/>
      <c r="X110" s="160"/>
      <c r="Y110" s="159"/>
      <c r="Z110" s="57">
        <v>352</v>
      </c>
      <c r="AA110" s="56" t="s">
        <v>3</v>
      </c>
      <c r="AB110" s="55">
        <f t="shared" si="96"/>
        <v>506.88</v>
      </c>
      <c r="AC110" s="54">
        <f t="shared" si="97"/>
        <v>81.100799999999992</v>
      </c>
      <c r="AD110" s="53">
        <f t="shared" si="98"/>
        <v>7704.5759999999991</v>
      </c>
      <c r="AE110" s="155" t="s">
        <v>134</v>
      </c>
      <c r="AF110" s="51">
        <f t="shared" si="84"/>
        <v>412</v>
      </c>
      <c r="AG110" s="50" t="s">
        <v>1</v>
      </c>
      <c r="AH110" s="49">
        <f t="shared" si="79"/>
        <v>593.28</v>
      </c>
      <c r="AI110" s="48">
        <f t="shared" si="80"/>
        <v>94.924799999999991</v>
      </c>
      <c r="AJ110" s="47">
        <f t="shared" si="81"/>
        <v>9017.8559999999998</v>
      </c>
      <c r="AK110" s="46" t="s">
        <v>515</v>
      </c>
      <c r="AL110" s="45"/>
      <c r="AM110" s="44">
        <f t="shared" si="82"/>
        <v>1552</v>
      </c>
      <c r="AN110" s="43">
        <f t="shared" si="71"/>
        <v>1862.4</v>
      </c>
      <c r="AO110" s="42">
        <f t="shared" si="110"/>
        <v>9700</v>
      </c>
      <c r="AP110" s="41">
        <f t="shared" si="73"/>
        <v>11640</v>
      </c>
      <c r="AU110" s="66">
        <v>95</v>
      </c>
      <c r="AV110" s="40">
        <v>9700</v>
      </c>
      <c r="AX110" s="480"/>
    </row>
    <row r="111" spans="1:50" ht="15" customHeight="1">
      <c r="A111" s="73" t="s">
        <v>1510</v>
      </c>
      <c r="B111" s="72" t="s">
        <v>499</v>
      </c>
      <c r="C111" s="71">
        <v>170</v>
      </c>
      <c r="D111" s="71">
        <v>1000</v>
      </c>
      <c r="E111" s="71">
        <v>600</v>
      </c>
      <c r="F111" s="70" t="str">
        <f t="shared" si="75"/>
        <v>1000x600x170</v>
      </c>
      <c r="G111" s="158" t="s">
        <v>514</v>
      </c>
      <c r="H111" s="68" t="s">
        <v>513</v>
      </c>
      <c r="I111" s="67" t="s">
        <v>1</v>
      </c>
      <c r="J111" s="65" t="str">
        <f t="shared" ref="J111" si="113">$AE111</f>
        <v>C</v>
      </c>
      <c r="K111" s="64"/>
      <c r="L111" s="64"/>
      <c r="M111" s="63"/>
      <c r="N111" s="62">
        <v>2</v>
      </c>
      <c r="O111" s="55">
        <f t="shared" si="76"/>
        <v>1.2</v>
      </c>
      <c r="P111" s="54">
        <f t="shared" si="77"/>
        <v>0.20399999999999999</v>
      </c>
      <c r="Q111" s="53">
        <f t="shared" si="78"/>
        <v>20.399999999999999</v>
      </c>
      <c r="R111" s="163"/>
      <c r="S111" s="59"/>
      <c r="T111" s="162"/>
      <c r="U111" s="160"/>
      <c r="V111" s="161"/>
      <c r="W111" s="160"/>
      <c r="X111" s="160"/>
      <c r="Y111" s="159"/>
      <c r="Z111" s="57">
        <v>403</v>
      </c>
      <c r="AA111" s="56" t="s">
        <v>3</v>
      </c>
      <c r="AB111" s="55">
        <f t="shared" si="96"/>
        <v>483.59999999999997</v>
      </c>
      <c r="AC111" s="54">
        <f t="shared" si="97"/>
        <v>82.211999999999989</v>
      </c>
      <c r="AD111" s="53">
        <f t="shared" si="98"/>
        <v>8221.1999999999989</v>
      </c>
      <c r="AE111" s="155" t="s">
        <v>134</v>
      </c>
      <c r="AF111" s="51">
        <f t="shared" si="84"/>
        <v>442</v>
      </c>
      <c r="AG111" s="50" t="s">
        <v>1</v>
      </c>
      <c r="AH111" s="49">
        <f t="shared" si="79"/>
        <v>530.4</v>
      </c>
      <c r="AI111" s="48">
        <f t="shared" si="80"/>
        <v>90.167999999999992</v>
      </c>
      <c r="AJ111" s="47">
        <f t="shared" si="81"/>
        <v>9016.7999999999993</v>
      </c>
      <c r="AK111" s="46" t="s">
        <v>512</v>
      </c>
      <c r="AL111" s="45"/>
      <c r="AM111" s="44">
        <f t="shared" si="82"/>
        <v>1628.6</v>
      </c>
      <c r="AN111" s="43">
        <f t="shared" si="71"/>
        <v>1954.32</v>
      </c>
      <c r="AO111" s="42">
        <f t="shared" si="110"/>
        <v>9580</v>
      </c>
      <c r="AP111" s="41">
        <f t="shared" si="73"/>
        <v>11496</v>
      </c>
      <c r="AU111" s="66">
        <v>100</v>
      </c>
      <c r="AV111" s="40">
        <v>9580</v>
      </c>
      <c r="AX111" s="480"/>
    </row>
    <row r="112" spans="1:50" ht="15" customHeight="1">
      <c r="A112" s="73" t="s">
        <v>1510</v>
      </c>
      <c r="B112" s="72" t="s">
        <v>499</v>
      </c>
      <c r="C112" s="74">
        <v>170</v>
      </c>
      <c r="D112" s="71">
        <v>1200</v>
      </c>
      <c r="E112" s="71">
        <v>600</v>
      </c>
      <c r="F112" s="70" t="str">
        <f t="shared" si="75"/>
        <v>1200x600x170</v>
      </c>
      <c r="G112" s="158" t="s">
        <v>511</v>
      </c>
      <c r="H112" s="68" t="s">
        <v>1313</v>
      </c>
      <c r="I112" s="67" t="s">
        <v>1</v>
      </c>
      <c r="J112" s="65"/>
      <c r="K112" s="64" t="str">
        <f t="shared" ref="K112:L112" si="114">$AE112</f>
        <v>C</v>
      </c>
      <c r="L112" s="64" t="str">
        <f t="shared" si="114"/>
        <v>C</v>
      </c>
      <c r="M112" s="63"/>
      <c r="N112" s="62">
        <v>2</v>
      </c>
      <c r="O112" s="55">
        <f t="shared" si="76"/>
        <v>1.44</v>
      </c>
      <c r="P112" s="54">
        <f t="shared" si="77"/>
        <v>0.24479999999999999</v>
      </c>
      <c r="Q112" s="53">
        <f t="shared" si="78"/>
        <v>23.256</v>
      </c>
      <c r="R112" s="163"/>
      <c r="S112" s="59"/>
      <c r="T112" s="162"/>
      <c r="U112" s="160"/>
      <c r="V112" s="161"/>
      <c r="W112" s="160"/>
      <c r="X112" s="160"/>
      <c r="Y112" s="159"/>
      <c r="Z112" s="57">
        <v>308</v>
      </c>
      <c r="AA112" s="56" t="s">
        <v>3</v>
      </c>
      <c r="AB112" s="55">
        <f t="shared" si="96"/>
        <v>443.52</v>
      </c>
      <c r="AC112" s="54">
        <f t="shared" si="97"/>
        <v>75.398399999999995</v>
      </c>
      <c r="AD112" s="53">
        <f t="shared" si="98"/>
        <v>7162.848</v>
      </c>
      <c r="AE112" s="155" t="s">
        <v>134</v>
      </c>
      <c r="AF112" s="51">
        <f t="shared" si="84"/>
        <v>387</v>
      </c>
      <c r="AG112" s="50" t="s">
        <v>1</v>
      </c>
      <c r="AH112" s="49">
        <f t="shared" si="79"/>
        <v>557.28</v>
      </c>
      <c r="AI112" s="48">
        <f t="shared" si="80"/>
        <v>94.7376</v>
      </c>
      <c r="AJ112" s="47">
        <f t="shared" si="81"/>
        <v>9000.0720000000001</v>
      </c>
      <c r="AK112" s="46" t="s">
        <v>510</v>
      </c>
      <c r="AL112" s="45"/>
      <c r="AM112" s="44">
        <f t="shared" si="82"/>
        <v>1628.6</v>
      </c>
      <c r="AN112" s="43">
        <f t="shared" ref="AN112:AN174" si="115">ROUND(AM112*1.2,2)</f>
        <v>1954.32</v>
      </c>
      <c r="AO112" s="42">
        <f t="shared" si="110"/>
        <v>9580</v>
      </c>
      <c r="AP112" s="41">
        <f t="shared" ref="AP112:AP174" si="116">ROUND(AO112*1.2,2)</f>
        <v>11496</v>
      </c>
      <c r="AU112" s="66">
        <v>95</v>
      </c>
      <c r="AV112" s="40">
        <v>9580</v>
      </c>
      <c r="AX112" s="480"/>
    </row>
    <row r="113" spans="1:50" ht="15" customHeight="1">
      <c r="A113" s="73" t="s">
        <v>1510</v>
      </c>
      <c r="B113" s="72" t="s">
        <v>499</v>
      </c>
      <c r="C113" s="71">
        <v>180</v>
      </c>
      <c r="D113" s="71">
        <v>1000</v>
      </c>
      <c r="E113" s="71">
        <v>600</v>
      </c>
      <c r="F113" s="70" t="str">
        <f t="shared" si="75"/>
        <v>1000x600x180</v>
      </c>
      <c r="G113" s="158" t="s">
        <v>509</v>
      </c>
      <c r="H113" s="68" t="s">
        <v>508</v>
      </c>
      <c r="I113" s="67" t="s">
        <v>1</v>
      </c>
      <c r="J113" s="65" t="str">
        <f t="shared" ref="J113" si="117">$AE113</f>
        <v>C</v>
      </c>
      <c r="K113" s="64"/>
      <c r="L113" s="64"/>
      <c r="M113" s="63"/>
      <c r="N113" s="62">
        <v>2</v>
      </c>
      <c r="O113" s="55">
        <f t="shared" si="76"/>
        <v>1.2</v>
      </c>
      <c r="P113" s="54">
        <f t="shared" si="77"/>
        <v>0.216</v>
      </c>
      <c r="Q113" s="53">
        <f t="shared" si="78"/>
        <v>21.6</v>
      </c>
      <c r="R113" s="163"/>
      <c r="S113" s="59"/>
      <c r="T113" s="162"/>
      <c r="U113" s="160"/>
      <c r="V113" s="161"/>
      <c r="W113" s="160"/>
      <c r="X113" s="160"/>
      <c r="Y113" s="159"/>
      <c r="Z113" s="57">
        <v>364</v>
      </c>
      <c r="AA113" s="56" t="s">
        <v>3</v>
      </c>
      <c r="AB113" s="55">
        <f t="shared" si="96"/>
        <v>436.8</v>
      </c>
      <c r="AC113" s="54">
        <f t="shared" si="97"/>
        <v>78.623999999999995</v>
      </c>
      <c r="AD113" s="53">
        <f t="shared" si="98"/>
        <v>7862.4000000000005</v>
      </c>
      <c r="AE113" s="155" t="s">
        <v>134</v>
      </c>
      <c r="AF113" s="51">
        <f t="shared" si="84"/>
        <v>417</v>
      </c>
      <c r="AG113" s="50" t="s">
        <v>1</v>
      </c>
      <c r="AH113" s="49">
        <f t="shared" si="79"/>
        <v>500.4</v>
      </c>
      <c r="AI113" s="48">
        <f t="shared" si="80"/>
        <v>90.072000000000003</v>
      </c>
      <c r="AJ113" s="47">
        <f t="shared" si="81"/>
        <v>9007.2000000000007</v>
      </c>
      <c r="AK113" s="46" t="s">
        <v>507</v>
      </c>
      <c r="AL113" s="45"/>
      <c r="AM113" s="44">
        <f t="shared" si="82"/>
        <v>1702.8</v>
      </c>
      <c r="AN113" s="43">
        <f t="shared" si="115"/>
        <v>2043.36</v>
      </c>
      <c r="AO113" s="42">
        <f t="shared" si="110"/>
        <v>9460</v>
      </c>
      <c r="AP113" s="41">
        <f t="shared" si="116"/>
        <v>11352</v>
      </c>
      <c r="AU113" s="66">
        <v>100</v>
      </c>
      <c r="AV113" s="40">
        <v>9460</v>
      </c>
      <c r="AX113" s="480"/>
    </row>
    <row r="114" spans="1:50" ht="15" customHeight="1">
      <c r="A114" s="73" t="s">
        <v>1510</v>
      </c>
      <c r="B114" s="72" t="s">
        <v>499</v>
      </c>
      <c r="C114" s="74">
        <v>180</v>
      </c>
      <c r="D114" s="71">
        <v>1200</v>
      </c>
      <c r="E114" s="71">
        <v>600</v>
      </c>
      <c r="F114" s="70" t="str">
        <f t="shared" si="75"/>
        <v>1200x600x180</v>
      </c>
      <c r="G114" s="158" t="s">
        <v>506</v>
      </c>
      <c r="H114" s="68" t="s">
        <v>1314</v>
      </c>
      <c r="I114" s="67" t="s">
        <v>1</v>
      </c>
      <c r="J114" s="65"/>
      <c r="K114" s="64" t="str">
        <f t="shared" ref="K114:L114" si="118">$AE114</f>
        <v>C</v>
      </c>
      <c r="L114" s="64" t="str">
        <f t="shared" si="118"/>
        <v>C</v>
      </c>
      <c r="M114" s="63"/>
      <c r="N114" s="62">
        <v>1</v>
      </c>
      <c r="O114" s="55">
        <f t="shared" si="76"/>
        <v>0.72</v>
      </c>
      <c r="P114" s="54">
        <f t="shared" si="77"/>
        <v>0.12959999999999999</v>
      </c>
      <c r="Q114" s="53">
        <f t="shared" si="78"/>
        <v>12.182399999999999</v>
      </c>
      <c r="R114" s="163"/>
      <c r="S114" s="59"/>
      <c r="T114" s="162"/>
      <c r="U114" s="160"/>
      <c r="V114" s="161"/>
      <c r="W114" s="160"/>
      <c r="X114" s="160"/>
      <c r="Y114" s="159"/>
      <c r="Z114" s="57">
        <v>630</v>
      </c>
      <c r="AA114" s="56" t="s">
        <v>3</v>
      </c>
      <c r="AB114" s="55">
        <f t="shared" si="96"/>
        <v>453.59999999999997</v>
      </c>
      <c r="AC114" s="54">
        <f t="shared" si="97"/>
        <v>81.647999999999996</v>
      </c>
      <c r="AD114" s="53">
        <f t="shared" si="98"/>
        <v>7674.9119999999994</v>
      </c>
      <c r="AE114" s="155" t="s">
        <v>134</v>
      </c>
      <c r="AF114" s="51">
        <f t="shared" si="84"/>
        <v>739</v>
      </c>
      <c r="AG114" s="50" t="s">
        <v>1</v>
      </c>
      <c r="AH114" s="49">
        <f t="shared" si="79"/>
        <v>532.07999999999993</v>
      </c>
      <c r="AI114" s="48">
        <f t="shared" si="80"/>
        <v>95.7744</v>
      </c>
      <c r="AJ114" s="47">
        <f t="shared" si="81"/>
        <v>9002.7935999999991</v>
      </c>
      <c r="AK114" s="46" t="s">
        <v>505</v>
      </c>
      <c r="AL114" s="45"/>
      <c r="AM114" s="44">
        <f t="shared" si="82"/>
        <v>1702.8</v>
      </c>
      <c r="AN114" s="43">
        <f t="shared" si="115"/>
        <v>2043.36</v>
      </c>
      <c r="AO114" s="42">
        <f t="shared" si="110"/>
        <v>9460</v>
      </c>
      <c r="AP114" s="41">
        <f t="shared" si="116"/>
        <v>11352</v>
      </c>
      <c r="AU114" s="66">
        <v>94</v>
      </c>
      <c r="AV114" s="40">
        <v>9460</v>
      </c>
      <c r="AX114" s="480"/>
    </row>
    <row r="115" spans="1:50" ht="15" customHeight="1">
      <c r="A115" s="73" t="s">
        <v>1510</v>
      </c>
      <c r="B115" s="72" t="s">
        <v>499</v>
      </c>
      <c r="C115" s="71">
        <v>200</v>
      </c>
      <c r="D115" s="71">
        <v>1000</v>
      </c>
      <c r="E115" s="71">
        <v>600</v>
      </c>
      <c r="F115" s="70" t="str">
        <f t="shared" si="75"/>
        <v>1000x600x200</v>
      </c>
      <c r="G115" s="158" t="s">
        <v>504</v>
      </c>
      <c r="H115" s="68" t="s">
        <v>503</v>
      </c>
      <c r="I115" s="67" t="s">
        <v>1</v>
      </c>
      <c r="J115" s="65" t="str">
        <f t="shared" ref="J115" si="119">$AE115</f>
        <v>B</v>
      </c>
      <c r="K115" s="64"/>
      <c r="L115" s="64"/>
      <c r="M115" s="63"/>
      <c r="N115" s="62">
        <v>1</v>
      </c>
      <c r="O115" s="55">
        <f t="shared" si="76"/>
        <v>0.6</v>
      </c>
      <c r="P115" s="54">
        <f t="shared" si="77"/>
        <v>0.12</v>
      </c>
      <c r="Q115" s="53">
        <f t="shared" si="78"/>
        <v>11.879999999999999</v>
      </c>
      <c r="R115" s="163"/>
      <c r="S115" s="59"/>
      <c r="T115" s="162"/>
      <c r="U115" s="160"/>
      <c r="V115" s="161"/>
      <c r="W115" s="160"/>
      <c r="X115" s="160"/>
      <c r="Y115" s="159"/>
      <c r="Z115" s="57">
        <v>676</v>
      </c>
      <c r="AA115" s="56" t="s">
        <v>3</v>
      </c>
      <c r="AB115" s="55">
        <f t="shared" si="96"/>
        <v>405.59999999999997</v>
      </c>
      <c r="AC115" s="54">
        <f t="shared" si="97"/>
        <v>81.11999999999999</v>
      </c>
      <c r="AD115" s="53">
        <f t="shared" si="98"/>
        <v>8030.8799999999992</v>
      </c>
      <c r="AE115" s="472" t="s">
        <v>205</v>
      </c>
      <c r="AF115" s="51">
        <f t="shared" si="84"/>
        <v>506</v>
      </c>
      <c r="AG115" s="50" t="s">
        <v>1</v>
      </c>
      <c r="AH115" s="49">
        <f t="shared" si="79"/>
        <v>303.59999999999997</v>
      </c>
      <c r="AI115" s="48">
        <f t="shared" si="80"/>
        <v>60.72</v>
      </c>
      <c r="AJ115" s="47">
        <f t="shared" si="81"/>
        <v>6011.28</v>
      </c>
      <c r="AK115" s="46" t="s">
        <v>502</v>
      </c>
      <c r="AL115" s="45"/>
      <c r="AM115" s="44">
        <f t="shared" si="82"/>
        <v>1844</v>
      </c>
      <c r="AN115" s="43">
        <f t="shared" si="115"/>
        <v>2212.8000000000002</v>
      </c>
      <c r="AO115" s="42">
        <f t="shared" si="110"/>
        <v>9220</v>
      </c>
      <c r="AP115" s="41">
        <f t="shared" si="116"/>
        <v>11064</v>
      </c>
      <c r="AU115" s="66">
        <v>99</v>
      </c>
      <c r="AV115" s="40">
        <v>9220</v>
      </c>
      <c r="AX115" s="480"/>
    </row>
    <row r="116" spans="1:50" ht="15" customHeight="1">
      <c r="A116" s="73" t="s">
        <v>1510</v>
      </c>
      <c r="B116" s="72" t="s">
        <v>499</v>
      </c>
      <c r="C116" s="74">
        <v>200</v>
      </c>
      <c r="D116" s="71">
        <v>1200</v>
      </c>
      <c r="E116" s="71">
        <v>600</v>
      </c>
      <c r="F116" s="70" t="str">
        <f t="shared" si="75"/>
        <v>1200x600x200</v>
      </c>
      <c r="G116" s="69" t="s">
        <v>501</v>
      </c>
      <c r="H116" s="68" t="s">
        <v>1315</v>
      </c>
      <c r="I116" s="67" t="s">
        <v>1</v>
      </c>
      <c r="J116" s="65"/>
      <c r="K116" s="64" t="str">
        <f t="shared" ref="K116:L116" si="120">$AE116</f>
        <v>B</v>
      </c>
      <c r="L116" s="64" t="str">
        <f t="shared" si="120"/>
        <v>B</v>
      </c>
      <c r="M116" s="63"/>
      <c r="N116" s="62">
        <v>1</v>
      </c>
      <c r="O116" s="55">
        <f t="shared" si="76"/>
        <v>0.72</v>
      </c>
      <c r="P116" s="54">
        <f t="shared" si="77"/>
        <v>0.14399999999999999</v>
      </c>
      <c r="Q116" s="53">
        <f t="shared" si="78"/>
        <v>13.536</v>
      </c>
      <c r="R116" s="163"/>
      <c r="S116" s="59"/>
      <c r="T116" s="162"/>
      <c r="U116" s="160"/>
      <c r="V116" s="161"/>
      <c r="W116" s="160"/>
      <c r="X116" s="160"/>
      <c r="Y116" s="159"/>
      <c r="Z116" s="57">
        <v>572</v>
      </c>
      <c r="AA116" s="56" t="s">
        <v>3</v>
      </c>
      <c r="AB116" s="55">
        <f t="shared" si="96"/>
        <v>411.84</v>
      </c>
      <c r="AC116" s="54">
        <f t="shared" si="97"/>
        <v>82.367999999999995</v>
      </c>
      <c r="AD116" s="53">
        <f t="shared" si="98"/>
        <v>7742.5919999999996</v>
      </c>
      <c r="AE116" s="472" t="s">
        <v>205</v>
      </c>
      <c r="AF116" s="51">
        <f t="shared" si="84"/>
        <v>444</v>
      </c>
      <c r="AG116" s="50" t="s">
        <v>1</v>
      </c>
      <c r="AH116" s="49">
        <f t="shared" si="79"/>
        <v>319.68</v>
      </c>
      <c r="AI116" s="48">
        <f t="shared" si="80"/>
        <v>63.935999999999993</v>
      </c>
      <c r="AJ116" s="47">
        <f t="shared" si="81"/>
        <v>6009.9839999999995</v>
      </c>
      <c r="AK116" s="46" t="s">
        <v>500</v>
      </c>
      <c r="AL116" s="45"/>
      <c r="AM116" s="44">
        <f t="shared" si="82"/>
        <v>1844</v>
      </c>
      <c r="AN116" s="43">
        <f t="shared" si="115"/>
        <v>2212.8000000000002</v>
      </c>
      <c r="AO116" s="42">
        <f t="shared" si="110"/>
        <v>9220</v>
      </c>
      <c r="AP116" s="41">
        <f t="shared" si="116"/>
        <v>11064</v>
      </c>
      <c r="AU116" s="66">
        <v>94</v>
      </c>
      <c r="AV116" s="40">
        <v>9220</v>
      </c>
      <c r="AX116" s="480"/>
    </row>
    <row r="117" spans="1:50" ht="15" customHeight="1">
      <c r="A117" s="73" t="s">
        <v>1510</v>
      </c>
      <c r="B117" s="70" t="s">
        <v>456</v>
      </c>
      <c r="C117" s="71">
        <v>50</v>
      </c>
      <c r="D117" s="71">
        <v>1000</v>
      </c>
      <c r="E117" s="71">
        <v>600</v>
      </c>
      <c r="F117" s="70" t="str">
        <f t="shared" si="75"/>
        <v>1000x600x50</v>
      </c>
      <c r="G117" s="158" t="s">
        <v>497</v>
      </c>
      <c r="H117" s="68" t="s">
        <v>1712</v>
      </c>
      <c r="I117" s="67" t="s">
        <v>1</v>
      </c>
      <c r="J117" s="65" t="str">
        <f t="shared" ref="J117:M118" si="121">$AE117</f>
        <v>C</v>
      </c>
      <c r="K117" s="64" t="str">
        <f t="shared" si="121"/>
        <v>C</v>
      </c>
      <c r="L117" s="64" t="str">
        <f t="shared" si="121"/>
        <v>C</v>
      </c>
      <c r="M117" s="63" t="str">
        <f t="shared" si="121"/>
        <v>C</v>
      </c>
      <c r="N117" s="62">
        <v>4</v>
      </c>
      <c r="O117" s="55">
        <f t="shared" si="76"/>
        <v>2.4</v>
      </c>
      <c r="P117" s="54">
        <f t="shared" si="77"/>
        <v>0.12</v>
      </c>
      <c r="Q117" s="53">
        <f t="shared" si="78"/>
        <v>15.6</v>
      </c>
      <c r="R117" s="163"/>
      <c r="S117" s="59"/>
      <c r="T117" s="162"/>
      <c r="U117" s="160"/>
      <c r="V117" s="161"/>
      <c r="W117" s="160"/>
      <c r="X117" s="160"/>
      <c r="Y117" s="159"/>
      <c r="Z117" s="57">
        <v>676</v>
      </c>
      <c r="AA117" s="56" t="s">
        <v>3</v>
      </c>
      <c r="AB117" s="55">
        <f t="shared" si="96"/>
        <v>1622.3999999999999</v>
      </c>
      <c r="AC117" s="54">
        <f t="shared" si="97"/>
        <v>81.11999999999999</v>
      </c>
      <c r="AD117" s="53">
        <f t="shared" si="98"/>
        <v>10545.6</v>
      </c>
      <c r="AE117" s="499" t="s">
        <v>134</v>
      </c>
      <c r="AF117" s="51">
        <f t="shared" si="84"/>
        <v>577</v>
      </c>
      <c r="AG117" s="50" t="s">
        <v>1</v>
      </c>
      <c r="AH117" s="49">
        <f t="shared" si="79"/>
        <v>1384.8</v>
      </c>
      <c r="AI117" s="48">
        <f t="shared" si="80"/>
        <v>69.239999999999995</v>
      </c>
      <c r="AJ117" s="47">
        <f t="shared" si="81"/>
        <v>9001.1999999999989</v>
      </c>
      <c r="AK117" s="46" t="s">
        <v>494</v>
      </c>
      <c r="AL117" s="45"/>
      <c r="AM117" s="44">
        <f t="shared" si="82"/>
        <v>584</v>
      </c>
      <c r="AN117" s="43">
        <f t="shared" si="115"/>
        <v>700.8</v>
      </c>
      <c r="AO117" s="42">
        <f t="shared" si="110"/>
        <v>11680</v>
      </c>
      <c r="AP117" s="41">
        <f t="shared" si="116"/>
        <v>14016</v>
      </c>
      <c r="AU117" s="66">
        <v>130</v>
      </c>
      <c r="AV117" s="40">
        <v>11680</v>
      </c>
      <c r="AX117" s="480"/>
    </row>
    <row r="118" spans="1:50" ht="15" customHeight="1">
      <c r="A118" s="73" t="s">
        <v>1510</v>
      </c>
      <c r="B118" s="72" t="s">
        <v>456</v>
      </c>
      <c r="C118" s="74">
        <v>50</v>
      </c>
      <c r="D118" s="74">
        <v>1000</v>
      </c>
      <c r="E118" s="74">
        <v>600</v>
      </c>
      <c r="F118" s="72" t="str">
        <f t="shared" si="75"/>
        <v>1000x600x50</v>
      </c>
      <c r="G118" s="158" t="s">
        <v>1336</v>
      </c>
      <c r="H118" s="68" t="s">
        <v>1713</v>
      </c>
      <c r="I118" s="67" t="s">
        <v>109</v>
      </c>
      <c r="J118" s="65" t="str">
        <f t="shared" si="121"/>
        <v>C</v>
      </c>
      <c r="K118" s="64"/>
      <c r="L118" s="64"/>
      <c r="M118" s="63"/>
      <c r="N118" s="62">
        <v>4</v>
      </c>
      <c r="O118" s="55">
        <f t="shared" si="76"/>
        <v>2.4</v>
      </c>
      <c r="P118" s="54">
        <f t="shared" si="77"/>
        <v>0.12</v>
      </c>
      <c r="Q118" s="53">
        <f t="shared" si="78"/>
        <v>15.6</v>
      </c>
      <c r="R118" s="57">
        <v>24</v>
      </c>
      <c r="S118" s="59">
        <v>2</v>
      </c>
      <c r="T118" s="174">
        <f>R118*N118</f>
        <v>96</v>
      </c>
      <c r="U118" s="55">
        <f>O118*R118</f>
        <v>57.599999999999994</v>
      </c>
      <c r="V118" s="54">
        <f>P118*R118</f>
        <v>2.88</v>
      </c>
      <c r="W118" s="55">
        <f>AU118*V118</f>
        <v>374.4</v>
      </c>
      <c r="X118" s="55" t="s">
        <v>381</v>
      </c>
      <c r="Y118" s="173">
        <f>R118/S118*N118*C118+140</f>
        <v>2540</v>
      </c>
      <c r="Z118" s="156">
        <f>AA118*R118</f>
        <v>624</v>
      </c>
      <c r="AA118" s="59">
        <v>26</v>
      </c>
      <c r="AB118" s="55">
        <f t="shared" si="96"/>
        <v>1497.6</v>
      </c>
      <c r="AC118" s="54">
        <f t="shared" si="97"/>
        <v>74.88</v>
      </c>
      <c r="AD118" s="53">
        <f t="shared" si="98"/>
        <v>9734.4</v>
      </c>
      <c r="AE118" s="155" t="s">
        <v>134</v>
      </c>
      <c r="AF118" s="51">
        <f t="shared" si="84"/>
        <v>25</v>
      </c>
      <c r="AG118" s="172" t="s">
        <v>137</v>
      </c>
      <c r="AH118" s="49">
        <f t="shared" si="79"/>
        <v>1439.9999999999998</v>
      </c>
      <c r="AI118" s="48">
        <f t="shared" si="80"/>
        <v>72</v>
      </c>
      <c r="AJ118" s="47">
        <f t="shared" si="81"/>
        <v>9360</v>
      </c>
      <c r="AK118" s="46" t="s">
        <v>494</v>
      </c>
      <c r="AL118" s="45" t="s">
        <v>496</v>
      </c>
      <c r="AM118" s="44">
        <f t="shared" si="82"/>
        <v>584</v>
      </c>
      <c r="AN118" s="43">
        <f t="shared" si="115"/>
        <v>700.8</v>
      </c>
      <c r="AO118" s="42">
        <f t="shared" si="110"/>
        <v>11680</v>
      </c>
      <c r="AP118" s="41">
        <f t="shared" si="116"/>
        <v>14016</v>
      </c>
      <c r="AU118" s="66">
        <v>130</v>
      </c>
      <c r="AV118" s="40">
        <v>11680</v>
      </c>
      <c r="AX118" s="480"/>
    </row>
    <row r="119" spans="1:50" ht="15" customHeight="1">
      <c r="A119" s="73" t="s">
        <v>1510</v>
      </c>
      <c r="B119" s="72" t="s">
        <v>456</v>
      </c>
      <c r="C119" s="74">
        <v>50</v>
      </c>
      <c r="D119" s="74">
        <v>1000</v>
      </c>
      <c r="E119" s="74">
        <v>600</v>
      </c>
      <c r="F119" s="72" t="str">
        <f t="shared" si="75"/>
        <v>1000x600x50</v>
      </c>
      <c r="G119" s="69" t="s">
        <v>495</v>
      </c>
      <c r="H119" s="68" t="s">
        <v>1714</v>
      </c>
      <c r="I119" s="67" t="s">
        <v>109</v>
      </c>
      <c r="J119" s="65"/>
      <c r="K119" s="64" t="str">
        <f t="shared" ref="K119:L121" si="122">$AE119</f>
        <v>C</v>
      </c>
      <c r="L119" s="64" t="str">
        <f t="shared" si="122"/>
        <v>C</v>
      </c>
      <c r="M119" s="63"/>
      <c r="N119" s="62">
        <v>4</v>
      </c>
      <c r="O119" s="55">
        <f t="shared" si="76"/>
        <v>2.4</v>
      </c>
      <c r="P119" s="54">
        <f t="shared" si="77"/>
        <v>0.12</v>
      </c>
      <c r="Q119" s="53">
        <f t="shared" si="78"/>
        <v>15.6</v>
      </c>
      <c r="R119" s="57">
        <v>48</v>
      </c>
      <c r="S119" s="59">
        <v>4</v>
      </c>
      <c r="T119" s="174">
        <f>R119*N119</f>
        <v>192</v>
      </c>
      <c r="U119" s="55">
        <f>O119*R119</f>
        <v>115.19999999999999</v>
      </c>
      <c r="V119" s="54">
        <f>P119*R119</f>
        <v>5.76</v>
      </c>
      <c r="W119" s="55">
        <f>AU119*V119</f>
        <v>748.8</v>
      </c>
      <c r="X119" s="55" t="s">
        <v>198</v>
      </c>
      <c r="Y119" s="58">
        <f>R119/S119*N119*C119+140</f>
        <v>2540</v>
      </c>
      <c r="Z119" s="156">
        <f>AA119*R119</f>
        <v>624</v>
      </c>
      <c r="AA119" s="59">
        <v>13</v>
      </c>
      <c r="AB119" s="55">
        <f t="shared" si="96"/>
        <v>1497.6</v>
      </c>
      <c r="AC119" s="54">
        <f t="shared" si="97"/>
        <v>74.88</v>
      </c>
      <c r="AD119" s="53">
        <f t="shared" si="98"/>
        <v>9734.4</v>
      </c>
      <c r="AE119" s="155" t="s">
        <v>134</v>
      </c>
      <c r="AF119" s="51">
        <f t="shared" si="84"/>
        <v>13</v>
      </c>
      <c r="AG119" s="50" t="s">
        <v>137</v>
      </c>
      <c r="AH119" s="49">
        <f t="shared" si="79"/>
        <v>1497.6</v>
      </c>
      <c r="AI119" s="48">
        <f t="shared" si="80"/>
        <v>74.88</v>
      </c>
      <c r="AJ119" s="47">
        <f t="shared" si="81"/>
        <v>9734.4</v>
      </c>
      <c r="AK119" s="46" t="s">
        <v>494</v>
      </c>
      <c r="AL119" s="45" t="s">
        <v>493</v>
      </c>
      <c r="AM119" s="44">
        <f t="shared" si="82"/>
        <v>584</v>
      </c>
      <c r="AN119" s="43">
        <f t="shared" si="115"/>
        <v>700.8</v>
      </c>
      <c r="AO119" s="42">
        <f t="shared" si="110"/>
        <v>11680</v>
      </c>
      <c r="AP119" s="41">
        <f t="shared" si="116"/>
        <v>14016</v>
      </c>
      <c r="AU119" s="66">
        <v>130</v>
      </c>
      <c r="AV119" s="40">
        <v>11680</v>
      </c>
      <c r="AX119" s="480"/>
    </row>
    <row r="120" spans="1:50" ht="15" customHeight="1">
      <c r="A120" s="73" t="s">
        <v>1510</v>
      </c>
      <c r="B120" s="72" t="s">
        <v>456</v>
      </c>
      <c r="C120" s="74">
        <v>50</v>
      </c>
      <c r="D120" s="71">
        <v>1200</v>
      </c>
      <c r="E120" s="71">
        <v>600</v>
      </c>
      <c r="F120" s="70" t="str">
        <f t="shared" si="75"/>
        <v>1200x600x50</v>
      </c>
      <c r="G120" s="158" t="s">
        <v>492</v>
      </c>
      <c r="H120" s="68" t="s">
        <v>491</v>
      </c>
      <c r="I120" s="67" t="s">
        <v>1</v>
      </c>
      <c r="J120" s="65"/>
      <c r="K120" s="64" t="str">
        <f t="shared" si="122"/>
        <v>C</v>
      </c>
      <c r="L120" s="64" t="str">
        <f t="shared" si="122"/>
        <v>C</v>
      </c>
      <c r="M120" s="63"/>
      <c r="N120" s="62">
        <v>4</v>
      </c>
      <c r="O120" s="55">
        <f t="shared" si="76"/>
        <v>2.88</v>
      </c>
      <c r="P120" s="54">
        <f t="shared" si="77"/>
        <v>0.14399999999999999</v>
      </c>
      <c r="Q120" s="53">
        <f t="shared" si="78"/>
        <v>18.72</v>
      </c>
      <c r="R120" s="163"/>
      <c r="S120" s="59"/>
      <c r="T120" s="162"/>
      <c r="U120" s="160"/>
      <c r="V120" s="161"/>
      <c r="W120" s="160"/>
      <c r="X120" s="160"/>
      <c r="Y120" s="159"/>
      <c r="Z120" s="57">
        <v>572</v>
      </c>
      <c r="AA120" s="56" t="s">
        <v>3</v>
      </c>
      <c r="AB120" s="55">
        <f t="shared" si="96"/>
        <v>1647.36</v>
      </c>
      <c r="AC120" s="54">
        <f t="shared" si="97"/>
        <v>82.367999999999995</v>
      </c>
      <c r="AD120" s="53">
        <f t="shared" si="98"/>
        <v>10707.84</v>
      </c>
      <c r="AE120" s="499" t="s">
        <v>134</v>
      </c>
      <c r="AF120" s="51">
        <f t="shared" si="84"/>
        <v>481</v>
      </c>
      <c r="AG120" s="50" t="s">
        <v>1</v>
      </c>
      <c r="AH120" s="49">
        <f t="shared" si="79"/>
        <v>1385.28</v>
      </c>
      <c r="AI120" s="48">
        <f t="shared" si="80"/>
        <v>69.263999999999996</v>
      </c>
      <c r="AJ120" s="47">
        <f t="shared" si="81"/>
        <v>9004.32</v>
      </c>
      <c r="AK120" s="46" t="s">
        <v>488</v>
      </c>
      <c r="AL120" s="45"/>
      <c r="AM120" s="44">
        <f t="shared" si="82"/>
        <v>584</v>
      </c>
      <c r="AN120" s="43">
        <f t="shared" si="115"/>
        <v>700.8</v>
      </c>
      <c r="AO120" s="42">
        <f t="shared" si="110"/>
        <v>11680</v>
      </c>
      <c r="AP120" s="41">
        <f t="shared" si="116"/>
        <v>14016</v>
      </c>
      <c r="AU120" s="66">
        <v>130</v>
      </c>
      <c r="AV120" s="40">
        <v>11680</v>
      </c>
      <c r="AX120" s="480"/>
    </row>
    <row r="121" spans="1:50" ht="15" customHeight="1">
      <c r="A121" s="73" t="s">
        <v>1510</v>
      </c>
      <c r="B121" s="72" t="s">
        <v>456</v>
      </c>
      <c r="C121" s="74">
        <v>50</v>
      </c>
      <c r="D121" s="74">
        <v>1200</v>
      </c>
      <c r="E121" s="74">
        <v>600</v>
      </c>
      <c r="F121" s="72" t="str">
        <f t="shared" si="75"/>
        <v>1200x600x50</v>
      </c>
      <c r="G121" s="158" t="s">
        <v>490</v>
      </c>
      <c r="H121" s="68" t="s">
        <v>489</v>
      </c>
      <c r="I121" s="67" t="s">
        <v>109</v>
      </c>
      <c r="J121" s="65"/>
      <c r="K121" s="64" t="str">
        <f t="shared" si="122"/>
        <v>C</v>
      </c>
      <c r="L121" s="64" t="str">
        <f t="shared" si="122"/>
        <v>C</v>
      </c>
      <c r="M121" s="63"/>
      <c r="N121" s="62">
        <v>4</v>
      </c>
      <c r="O121" s="55">
        <f t="shared" si="76"/>
        <v>2.88</v>
      </c>
      <c r="P121" s="54">
        <f t="shared" si="77"/>
        <v>0.14399999999999999</v>
      </c>
      <c r="Q121" s="53">
        <f t="shared" si="78"/>
        <v>18.72</v>
      </c>
      <c r="R121" s="57">
        <v>48</v>
      </c>
      <c r="S121" s="59">
        <v>4</v>
      </c>
      <c r="T121" s="174">
        <f>R121*N121</f>
        <v>192</v>
      </c>
      <c r="U121" s="55">
        <f>O121*R121</f>
        <v>138.24</v>
      </c>
      <c r="V121" s="54">
        <f>P121*R121</f>
        <v>6.911999999999999</v>
      </c>
      <c r="W121" s="55">
        <f>AU121*V121</f>
        <v>898.55999999999983</v>
      </c>
      <c r="X121" s="55" t="s">
        <v>158</v>
      </c>
      <c r="Y121" s="58">
        <f>R121/S121*N121*C121+140</f>
        <v>2540</v>
      </c>
      <c r="Z121" s="156">
        <f>AA121*R121</f>
        <v>528</v>
      </c>
      <c r="AA121" s="59">
        <v>11</v>
      </c>
      <c r="AB121" s="55">
        <f t="shared" si="96"/>
        <v>1520.64</v>
      </c>
      <c r="AC121" s="54">
        <f t="shared" si="97"/>
        <v>76.031999999999982</v>
      </c>
      <c r="AD121" s="53">
        <f t="shared" si="98"/>
        <v>9884.159999999998</v>
      </c>
      <c r="AE121" s="155" t="s">
        <v>134</v>
      </c>
      <c r="AF121" s="51">
        <f t="shared" si="84"/>
        <v>11</v>
      </c>
      <c r="AG121" s="172" t="s">
        <v>137</v>
      </c>
      <c r="AH121" s="49">
        <f t="shared" si="79"/>
        <v>1520.64</v>
      </c>
      <c r="AI121" s="48">
        <f t="shared" si="80"/>
        <v>76.031999999999982</v>
      </c>
      <c r="AJ121" s="47">
        <f t="shared" si="81"/>
        <v>9884.159999999998</v>
      </c>
      <c r="AK121" s="46" t="s">
        <v>488</v>
      </c>
      <c r="AL121" s="45" t="s">
        <v>487</v>
      </c>
      <c r="AM121" s="44">
        <f t="shared" si="82"/>
        <v>584</v>
      </c>
      <c r="AN121" s="43">
        <f t="shared" si="115"/>
        <v>700.8</v>
      </c>
      <c r="AO121" s="42">
        <f t="shared" si="110"/>
        <v>11680</v>
      </c>
      <c r="AP121" s="41">
        <f t="shared" si="116"/>
        <v>14016</v>
      </c>
      <c r="AU121" s="66">
        <v>130</v>
      </c>
      <c r="AV121" s="40">
        <v>11680</v>
      </c>
      <c r="AX121" s="480"/>
    </row>
    <row r="122" spans="1:50" ht="15" customHeight="1">
      <c r="A122" s="73" t="s">
        <v>1510</v>
      </c>
      <c r="B122" s="72" t="s">
        <v>456</v>
      </c>
      <c r="C122" s="71">
        <v>100</v>
      </c>
      <c r="D122" s="71">
        <v>1000</v>
      </c>
      <c r="E122" s="71">
        <v>600</v>
      </c>
      <c r="F122" s="70" t="str">
        <f t="shared" si="75"/>
        <v>1000x600x100</v>
      </c>
      <c r="G122" s="158" t="s">
        <v>486</v>
      </c>
      <c r="H122" s="68" t="s">
        <v>485</v>
      </c>
      <c r="I122" s="67" t="s">
        <v>1</v>
      </c>
      <c r="J122" s="65" t="str">
        <f t="shared" ref="J122:M123" si="123">$AE122</f>
        <v>B</v>
      </c>
      <c r="K122" s="64" t="str">
        <f t="shared" si="123"/>
        <v>B</v>
      </c>
      <c r="L122" s="64" t="str">
        <f t="shared" si="123"/>
        <v>B</v>
      </c>
      <c r="M122" s="63" t="str">
        <f t="shared" si="123"/>
        <v>B</v>
      </c>
      <c r="N122" s="62">
        <v>2</v>
      </c>
      <c r="O122" s="55">
        <f t="shared" si="76"/>
        <v>1.2</v>
      </c>
      <c r="P122" s="54">
        <f t="shared" si="77"/>
        <v>0.12</v>
      </c>
      <c r="Q122" s="53">
        <f t="shared" si="78"/>
        <v>15.6</v>
      </c>
      <c r="R122" s="163"/>
      <c r="S122" s="59"/>
      <c r="T122" s="162"/>
      <c r="U122" s="160"/>
      <c r="V122" s="161"/>
      <c r="W122" s="160"/>
      <c r="X122" s="160"/>
      <c r="Y122" s="159"/>
      <c r="Z122" s="57">
        <v>676</v>
      </c>
      <c r="AA122" s="56" t="s">
        <v>3</v>
      </c>
      <c r="AB122" s="55">
        <f t="shared" si="96"/>
        <v>811.19999999999993</v>
      </c>
      <c r="AC122" s="54">
        <f t="shared" si="97"/>
        <v>81.11999999999999</v>
      </c>
      <c r="AD122" s="53">
        <f t="shared" si="98"/>
        <v>10545.6</v>
      </c>
      <c r="AE122" s="472" t="s">
        <v>205</v>
      </c>
      <c r="AF122" s="51">
        <f t="shared" si="84"/>
        <v>385</v>
      </c>
      <c r="AG122" s="50" t="s">
        <v>1</v>
      </c>
      <c r="AH122" s="49">
        <f t="shared" si="79"/>
        <v>462</v>
      </c>
      <c r="AI122" s="48">
        <f t="shared" si="80"/>
        <v>46.199999999999996</v>
      </c>
      <c r="AJ122" s="47">
        <f t="shared" si="81"/>
        <v>6006</v>
      </c>
      <c r="AK122" s="46" t="s">
        <v>482</v>
      </c>
      <c r="AL122" s="45"/>
      <c r="AM122" s="44">
        <f t="shared" si="82"/>
        <v>1168</v>
      </c>
      <c r="AN122" s="43">
        <f t="shared" si="115"/>
        <v>1401.6</v>
      </c>
      <c r="AO122" s="42">
        <f t="shared" si="110"/>
        <v>11680</v>
      </c>
      <c r="AP122" s="41">
        <f t="shared" si="116"/>
        <v>14016</v>
      </c>
      <c r="AU122" s="66">
        <v>130</v>
      </c>
      <c r="AV122" s="40">
        <v>11680</v>
      </c>
      <c r="AX122" s="480"/>
    </row>
    <row r="123" spans="1:50" ht="15" customHeight="1">
      <c r="A123" s="73" t="s">
        <v>1510</v>
      </c>
      <c r="B123" s="72" t="s">
        <v>456</v>
      </c>
      <c r="C123" s="74">
        <v>100</v>
      </c>
      <c r="D123" s="74">
        <v>1000</v>
      </c>
      <c r="E123" s="74">
        <v>600</v>
      </c>
      <c r="F123" s="72" t="str">
        <f t="shared" si="75"/>
        <v>1000x600x100</v>
      </c>
      <c r="G123" s="158" t="s">
        <v>484</v>
      </c>
      <c r="H123" s="68" t="s">
        <v>483</v>
      </c>
      <c r="I123" s="67" t="s">
        <v>109</v>
      </c>
      <c r="J123" s="65" t="str">
        <f t="shared" si="123"/>
        <v>C</v>
      </c>
      <c r="K123" s="64"/>
      <c r="L123" s="64"/>
      <c r="M123" s="63"/>
      <c r="N123" s="62">
        <v>2</v>
      </c>
      <c r="O123" s="55">
        <f t="shared" si="76"/>
        <v>1.2</v>
      </c>
      <c r="P123" s="54">
        <f t="shared" si="77"/>
        <v>0.12</v>
      </c>
      <c r="Q123" s="53">
        <f t="shared" si="78"/>
        <v>15.6</v>
      </c>
      <c r="R123" s="57">
        <v>24</v>
      </c>
      <c r="S123" s="59">
        <v>2</v>
      </c>
      <c r="T123" s="174">
        <f>R123*N123</f>
        <v>48</v>
      </c>
      <c r="U123" s="55">
        <f>O123*R123</f>
        <v>28.799999999999997</v>
      </c>
      <c r="V123" s="54">
        <f>P123*R123</f>
        <v>2.88</v>
      </c>
      <c r="W123" s="55">
        <f>AU123*V123</f>
        <v>374.4</v>
      </c>
      <c r="X123" s="55" t="s">
        <v>381</v>
      </c>
      <c r="Y123" s="173">
        <f>R123/S123*N123*C123+140</f>
        <v>2540</v>
      </c>
      <c r="Z123" s="156">
        <f>AA123*R123</f>
        <v>624</v>
      </c>
      <c r="AA123" s="59">
        <v>26</v>
      </c>
      <c r="AB123" s="55">
        <f t="shared" si="96"/>
        <v>748.8</v>
      </c>
      <c r="AC123" s="54">
        <f t="shared" si="97"/>
        <v>74.88</v>
      </c>
      <c r="AD123" s="53">
        <f t="shared" si="98"/>
        <v>9734.4</v>
      </c>
      <c r="AE123" s="155" t="s">
        <v>134</v>
      </c>
      <c r="AF123" s="51">
        <f t="shared" si="84"/>
        <v>25</v>
      </c>
      <c r="AG123" s="172" t="s">
        <v>137</v>
      </c>
      <c r="AH123" s="49">
        <f t="shared" si="79"/>
        <v>719.99999999999989</v>
      </c>
      <c r="AI123" s="48">
        <f t="shared" si="80"/>
        <v>72</v>
      </c>
      <c r="AJ123" s="47">
        <f t="shared" si="81"/>
        <v>9360</v>
      </c>
      <c r="AK123" s="46" t="s">
        <v>482</v>
      </c>
      <c r="AL123" s="45" t="s">
        <v>479</v>
      </c>
      <c r="AM123" s="44">
        <f t="shared" si="82"/>
        <v>1168</v>
      </c>
      <c r="AN123" s="43">
        <f t="shared" si="115"/>
        <v>1401.6</v>
      </c>
      <c r="AO123" s="42">
        <f t="shared" si="110"/>
        <v>11680</v>
      </c>
      <c r="AP123" s="41">
        <f t="shared" si="116"/>
        <v>14016</v>
      </c>
      <c r="AU123" s="66">
        <v>130</v>
      </c>
      <c r="AV123" s="40">
        <v>11680</v>
      </c>
      <c r="AX123" s="480"/>
    </row>
    <row r="124" spans="1:50" ht="15" customHeight="1">
      <c r="A124" s="73" t="s">
        <v>1510</v>
      </c>
      <c r="B124" s="72" t="s">
        <v>456</v>
      </c>
      <c r="C124" s="74">
        <v>100</v>
      </c>
      <c r="D124" s="74">
        <v>1000</v>
      </c>
      <c r="E124" s="74">
        <v>600</v>
      </c>
      <c r="F124" s="72" t="str">
        <f t="shared" si="75"/>
        <v>1000x600x100</v>
      </c>
      <c r="G124" s="69" t="s">
        <v>481</v>
      </c>
      <c r="H124" s="68" t="s">
        <v>480</v>
      </c>
      <c r="I124" s="67" t="s">
        <v>109</v>
      </c>
      <c r="J124" s="65"/>
      <c r="K124" s="64" t="str">
        <f t="shared" ref="K124:L126" si="124">$AE124</f>
        <v>C</v>
      </c>
      <c r="L124" s="64" t="str">
        <f t="shared" si="124"/>
        <v>C</v>
      </c>
      <c r="M124" s="63"/>
      <c r="N124" s="62">
        <v>2</v>
      </c>
      <c r="O124" s="55">
        <f t="shared" si="76"/>
        <v>1.2</v>
      </c>
      <c r="P124" s="54">
        <f t="shared" si="77"/>
        <v>0.12</v>
      </c>
      <c r="Q124" s="53">
        <f t="shared" si="78"/>
        <v>15.6</v>
      </c>
      <c r="R124" s="57">
        <v>48</v>
      </c>
      <c r="S124" s="59">
        <v>4</v>
      </c>
      <c r="T124" s="174">
        <f>R124*N124</f>
        <v>96</v>
      </c>
      <c r="U124" s="55">
        <f>O124*R124</f>
        <v>57.599999999999994</v>
      </c>
      <c r="V124" s="54">
        <f>P124*R124</f>
        <v>5.76</v>
      </c>
      <c r="W124" s="55">
        <f>AU124*V124</f>
        <v>748.8</v>
      </c>
      <c r="X124" s="55" t="s">
        <v>198</v>
      </c>
      <c r="Y124" s="58">
        <f>R124/S124*N124*C124+140</f>
        <v>2540</v>
      </c>
      <c r="Z124" s="156">
        <f>AA124*R124</f>
        <v>624</v>
      </c>
      <c r="AA124" s="59">
        <v>13</v>
      </c>
      <c r="AB124" s="55">
        <f t="shared" si="96"/>
        <v>748.8</v>
      </c>
      <c r="AC124" s="54">
        <f t="shared" si="97"/>
        <v>74.88</v>
      </c>
      <c r="AD124" s="53">
        <f t="shared" si="98"/>
        <v>9734.4</v>
      </c>
      <c r="AE124" s="155" t="s">
        <v>134</v>
      </c>
      <c r="AF124" s="51">
        <f t="shared" si="84"/>
        <v>13</v>
      </c>
      <c r="AG124" s="50" t="s">
        <v>137</v>
      </c>
      <c r="AH124" s="49">
        <f t="shared" si="79"/>
        <v>748.8</v>
      </c>
      <c r="AI124" s="48">
        <f t="shared" si="80"/>
        <v>74.88</v>
      </c>
      <c r="AJ124" s="47">
        <f t="shared" si="81"/>
        <v>9734.4</v>
      </c>
      <c r="AK124" s="46" t="s">
        <v>479</v>
      </c>
      <c r="AL124" s="45" t="s">
        <v>478</v>
      </c>
      <c r="AM124" s="44">
        <f t="shared" si="82"/>
        <v>1168</v>
      </c>
      <c r="AN124" s="43">
        <f t="shared" si="115"/>
        <v>1401.6</v>
      </c>
      <c r="AO124" s="42">
        <f t="shared" si="110"/>
        <v>11680</v>
      </c>
      <c r="AP124" s="41">
        <f t="shared" si="116"/>
        <v>14016</v>
      </c>
      <c r="AU124" s="66">
        <v>130</v>
      </c>
      <c r="AV124" s="40">
        <v>11680</v>
      </c>
      <c r="AX124" s="480"/>
    </row>
    <row r="125" spans="1:50" ht="15" customHeight="1">
      <c r="A125" s="73" t="s">
        <v>1510</v>
      </c>
      <c r="B125" s="72" t="s">
        <v>456</v>
      </c>
      <c r="C125" s="74">
        <v>100</v>
      </c>
      <c r="D125" s="71">
        <v>1200</v>
      </c>
      <c r="E125" s="71">
        <v>600</v>
      </c>
      <c r="F125" s="70" t="str">
        <f t="shared" si="75"/>
        <v>1200x600x100</v>
      </c>
      <c r="G125" s="158" t="s">
        <v>477</v>
      </c>
      <c r="H125" s="68" t="s">
        <v>476</v>
      </c>
      <c r="I125" s="67" t="s">
        <v>1</v>
      </c>
      <c r="J125" s="65"/>
      <c r="K125" s="64" t="str">
        <f t="shared" si="124"/>
        <v>C</v>
      </c>
      <c r="L125" s="64" t="str">
        <f t="shared" si="124"/>
        <v>C</v>
      </c>
      <c r="M125" s="63"/>
      <c r="N125" s="62">
        <v>2</v>
      </c>
      <c r="O125" s="55">
        <f t="shared" si="76"/>
        <v>1.44</v>
      </c>
      <c r="P125" s="54">
        <f t="shared" si="77"/>
        <v>0.14399999999999999</v>
      </c>
      <c r="Q125" s="53">
        <f t="shared" si="78"/>
        <v>18.72</v>
      </c>
      <c r="R125" s="163"/>
      <c r="S125" s="59"/>
      <c r="T125" s="162"/>
      <c r="U125" s="160"/>
      <c r="V125" s="161"/>
      <c r="W125" s="160"/>
      <c r="X125" s="160"/>
      <c r="Y125" s="159"/>
      <c r="Z125" s="57">
        <v>572</v>
      </c>
      <c r="AA125" s="56" t="s">
        <v>3</v>
      </c>
      <c r="AB125" s="55">
        <f t="shared" si="96"/>
        <v>823.68</v>
      </c>
      <c r="AC125" s="54">
        <f t="shared" si="97"/>
        <v>82.367999999999995</v>
      </c>
      <c r="AD125" s="53">
        <f t="shared" si="98"/>
        <v>10707.84</v>
      </c>
      <c r="AE125" s="499" t="s">
        <v>134</v>
      </c>
      <c r="AF125" s="51">
        <f t="shared" si="84"/>
        <v>481</v>
      </c>
      <c r="AG125" s="50" t="s">
        <v>1</v>
      </c>
      <c r="AH125" s="49">
        <f t="shared" si="79"/>
        <v>692.64</v>
      </c>
      <c r="AI125" s="48">
        <f t="shared" si="80"/>
        <v>69.263999999999996</v>
      </c>
      <c r="AJ125" s="47">
        <f t="shared" si="81"/>
        <v>9004.32</v>
      </c>
      <c r="AK125" s="46" t="s">
        <v>473</v>
      </c>
      <c r="AL125" s="45"/>
      <c r="AM125" s="44">
        <f t="shared" si="82"/>
        <v>1168</v>
      </c>
      <c r="AN125" s="43">
        <f t="shared" si="115"/>
        <v>1401.6</v>
      </c>
      <c r="AO125" s="42">
        <f t="shared" si="110"/>
        <v>11680</v>
      </c>
      <c r="AP125" s="41">
        <f t="shared" si="116"/>
        <v>14016</v>
      </c>
      <c r="AU125" s="66">
        <v>130</v>
      </c>
      <c r="AV125" s="40">
        <v>11680</v>
      </c>
      <c r="AX125" s="480"/>
    </row>
    <row r="126" spans="1:50" ht="15" customHeight="1">
      <c r="A126" s="73" t="s">
        <v>1510</v>
      </c>
      <c r="B126" s="72" t="s">
        <v>456</v>
      </c>
      <c r="C126" s="74">
        <v>100</v>
      </c>
      <c r="D126" s="74">
        <v>1200</v>
      </c>
      <c r="E126" s="74">
        <v>600</v>
      </c>
      <c r="F126" s="72" t="str">
        <f t="shared" si="75"/>
        <v>1200x600x100</v>
      </c>
      <c r="G126" s="158" t="s">
        <v>475</v>
      </c>
      <c r="H126" s="68" t="s">
        <v>474</v>
      </c>
      <c r="I126" s="67" t="s">
        <v>109</v>
      </c>
      <c r="J126" s="65"/>
      <c r="K126" s="64" t="str">
        <f t="shared" si="124"/>
        <v>C</v>
      </c>
      <c r="L126" s="64" t="str">
        <f t="shared" si="124"/>
        <v>C</v>
      </c>
      <c r="M126" s="63"/>
      <c r="N126" s="62">
        <v>2</v>
      </c>
      <c r="O126" s="55">
        <f t="shared" si="76"/>
        <v>1.44</v>
      </c>
      <c r="P126" s="54">
        <f t="shared" si="77"/>
        <v>0.14399999999999999</v>
      </c>
      <c r="Q126" s="53">
        <f t="shared" si="78"/>
        <v>18.72</v>
      </c>
      <c r="R126" s="57">
        <v>48</v>
      </c>
      <c r="S126" s="59">
        <v>4</v>
      </c>
      <c r="T126" s="174">
        <f>R126*N126</f>
        <v>96</v>
      </c>
      <c r="U126" s="55">
        <f>O126*R126</f>
        <v>69.12</v>
      </c>
      <c r="V126" s="54">
        <f>P126*R126</f>
        <v>6.911999999999999</v>
      </c>
      <c r="W126" s="55">
        <f>AU126*V126</f>
        <v>898.55999999999983</v>
      </c>
      <c r="X126" s="55" t="s">
        <v>158</v>
      </c>
      <c r="Y126" s="58">
        <f>R126/S126*N126*C126+140</f>
        <v>2540</v>
      </c>
      <c r="Z126" s="156">
        <f>AA126*R126</f>
        <v>528</v>
      </c>
      <c r="AA126" s="59">
        <v>11</v>
      </c>
      <c r="AB126" s="55">
        <f t="shared" si="96"/>
        <v>760.32</v>
      </c>
      <c r="AC126" s="54">
        <f t="shared" si="97"/>
        <v>76.031999999999982</v>
      </c>
      <c r="AD126" s="53">
        <f t="shared" si="98"/>
        <v>9884.159999999998</v>
      </c>
      <c r="AE126" s="155" t="s">
        <v>134</v>
      </c>
      <c r="AF126" s="51">
        <f t="shared" si="84"/>
        <v>11</v>
      </c>
      <c r="AG126" s="172" t="s">
        <v>137</v>
      </c>
      <c r="AH126" s="49">
        <f t="shared" si="79"/>
        <v>760.32</v>
      </c>
      <c r="AI126" s="48">
        <f t="shared" si="80"/>
        <v>76.031999999999982</v>
      </c>
      <c r="AJ126" s="47">
        <f t="shared" si="81"/>
        <v>9884.159999999998</v>
      </c>
      <c r="AK126" s="46" t="s">
        <v>473</v>
      </c>
      <c r="AL126" s="45" t="s">
        <v>472</v>
      </c>
      <c r="AM126" s="44">
        <f t="shared" si="82"/>
        <v>1168</v>
      </c>
      <c r="AN126" s="43">
        <f t="shared" si="115"/>
        <v>1401.6</v>
      </c>
      <c r="AO126" s="42">
        <f t="shared" si="110"/>
        <v>11680</v>
      </c>
      <c r="AP126" s="41">
        <f t="shared" si="116"/>
        <v>14016</v>
      </c>
      <c r="AU126" s="66">
        <v>130</v>
      </c>
      <c r="AV126" s="40">
        <v>11680</v>
      </c>
      <c r="AX126" s="480"/>
    </row>
    <row r="127" spans="1:50" ht="15" customHeight="1">
      <c r="A127" s="73" t="s">
        <v>1510</v>
      </c>
      <c r="B127" s="72" t="s">
        <v>456</v>
      </c>
      <c r="C127" s="71">
        <v>120</v>
      </c>
      <c r="D127" s="71">
        <v>1000</v>
      </c>
      <c r="E127" s="71">
        <v>600</v>
      </c>
      <c r="F127" s="70" t="str">
        <f t="shared" si="75"/>
        <v>1000x600x120</v>
      </c>
      <c r="G127" s="158" t="s">
        <v>471</v>
      </c>
      <c r="H127" s="68" t="s">
        <v>470</v>
      </c>
      <c r="I127" s="67" t="s">
        <v>1</v>
      </c>
      <c r="J127" s="65" t="str">
        <f t="shared" ref="J127:M128" si="125">$AE127</f>
        <v>C</v>
      </c>
      <c r="K127" s="64" t="str">
        <f t="shared" si="125"/>
        <v>C</v>
      </c>
      <c r="L127" s="64" t="str">
        <f t="shared" si="125"/>
        <v>C</v>
      </c>
      <c r="M127" s="63" t="str">
        <f t="shared" si="125"/>
        <v>C</v>
      </c>
      <c r="N127" s="62">
        <v>2</v>
      </c>
      <c r="O127" s="55">
        <f t="shared" si="76"/>
        <v>1.2</v>
      </c>
      <c r="P127" s="54">
        <f t="shared" si="77"/>
        <v>0.14399999999999999</v>
      </c>
      <c r="Q127" s="53">
        <f t="shared" si="78"/>
        <v>18.72</v>
      </c>
      <c r="R127" s="163"/>
      <c r="S127" s="59"/>
      <c r="T127" s="162"/>
      <c r="U127" s="160"/>
      <c r="V127" s="161"/>
      <c r="W127" s="160"/>
      <c r="X127" s="160"/>
      <c r="Y127" s="159"/>
      <c r="Z127" s="57">
        <v>572</v>
      </c>
      <c r="AA127" s="56" t="s">
        <v>3</v>
      </c>
      <c r="AB127" s="55">
        <f t="shared" si="96"/>
        <v>686.4</v>
      </c>
      <c r="AC127" s="54">
        <f t="shared" si="97"/>
        <v>82.367999999999995</v>
      </c>
      <c r="AD127" s="53">
        <f t="shared" si="98"/>
        <v>10707.84</v>
      </c>
      <c r="AE127" s="155" t="s">
        <v>134</v>
      </c>
      <c r="AF127" s="51">
        <f t="shared" si="84"/>
        <v>481</v>
      </c>
      <c r="AG127" s="50" t="s">
        <v>1</v>
      </c>
      <c r="AH127" s="49">
        <f t="shared" si="79"/>
        <v>577.19999999999993</v>
      </c>
      <c r="AI127" s="48">
        <f t="shared" si="80"/>
        <v>69.263999999999996</v>
      </c>
      <c r="AJ127" s="47">
        <f t="shared" si="81"/>
        <v>9004.32</v>
      </c>
      <c r="AK127" s="46" t="s">
        <v>469</v>
      </c>
      <c r="AL127" s="45"/>
      <c r="AM127" s="44">
        <f t="shared" si="82"/>
        <v>1401.6</v>
      </c>
      <c r="AN127" s="43">
        <f t="shared" si="115"/>
        <v>1681.92</v>
      </c>
      <c r="AO127" s="42">
        <f t="shared" si="110"/>
        <v>11680</v>
      </c>
      <c r="AP127" s="41">
        <f t="shared" si="116"/>
        <v>14016</v>
      </c>
      <c r="AU127" s="66">
        <v>130</v>
      </c>
      <c r="AV127" s="40">
        <v>11680</v>
      </c>
      <c r="AX127" s="480"/>
    </row>
    <row r="128" spans="1:50" ht="15" customHeight="1">
      <c r="A128" s="73" t="s">
        <v>1510</v>
      </c>
      <c r="B128" s="72" t="s">
        <v>456</v>
      </c>
      <c r="C128" s="74">
        <v>120</v>
      </c>
      <c r="D128" s="71">
        <v>1200</v>
      </c>
      <c r="E128" s="71">
        <v>600</v>
      </c>
      <c r="F128" s="70" t="str">
        <f t="shared" si="75"/>
        <v>1200x600x120</v>
      </c>
      <c r="G128" s="158" t="s">
        <v>468</v>
      </c>
      <c r="H128" s="68" t="s">
        <v>467</v>
      </c>
      <c r="I128" s="67" t="s">
        <v>1</v>
      </c>
      <c r="J128" s="65"/>
      <c r="K128" s="64" t="str">
        <f t="shared" si="125"/>
        <v>C</v>
      </c>
      <c r="L128" s="64" t="str">
        <f t="shared" si="125"/>
        <v>C</v>
      </c>
      <c r="M128" s="63"/>
      <c r="N128" s="62">
        <v>2</v>
      </c>
      <c r="O128" s="55">
        <f t="shared" si="76"/>
        <v>1.44</v>
      </c>
      <c r="P128" s="54">
        <f t="shared" si="77"/>
        <v>0.17279999999999998</v>
      </c>
      <c r="Q128" s="53">
        <f t="shared" si="78"/>
        <v>22.463999999999999</v>
      </c>
      <c r="R128" s="163"/>
      <c r="S128" s="59"/>
      <c r="T128" s="162"/>
      <c r="U128" s="160"/>
      <c r="V128" s="161"/>
      <c r="W128" s="160"/>
      <c r="X128" s="160"/>
      <c r="Y128" s="159"/>
      <c r="Z128" s="57">
        <v>484</v>
      </c>
      <c r="AA128" s="56" t="s">
        <v>3</v>
      </c>
      <c r="AB128" s="55">
        <f t="shared" si="96"/>
        <v>696.95999999999992</v>
      </c>
      <c r="AC128" s="54">
        <f t="shared" si="97"/>
        <v>83.635199999999998</v>
      </c>
      <c r="AD128" s="53">
        <f t="shared" si="98"/>
        <v>10872.575999999999</v>
      </c>
      <c r="AE128" s="155" t="s">
        <v>134</v>
      </c>
      <c r="AF128" s="51">
        <f t="shared" si="84"/>
        <v>401</v>
      </c>
      <c r="AG128" s="50" t="s">
        <v>1</v>
      </c>
      <c r="AH128" s="49">
        <f t="shared" si="79"/>
        <v>577.43999999999994</v>
      </c>
      <c r="AI128" s="48">
        <f t="shared" si="80"/>
        <v>69.292799999999986</v>
      </c>
      <c r="AJ128" s="47">
        <f t="shared" si="81"/>
        <v>9008.0640000000003</v>
      </c>
      <c r="AK128" s="46" t="s">
        <v>466</v>
      </c>
      <c r="AL128" s="45"/>
      <c r="AM128" s="44">
        <f t="shared" si="82"/>
        <v>1401.6</v>
      </c>
      <c r="AN128" s="43">
        <f t="shared" si="115"/>
        <v>1681.92</v>
      </c>
      <c r="AO128" s="42">
        <f t="shared" si="110"/>
        <v>11680</v>
      </c>
      <c r="AP128" s="41">
        <f t="shared" si="116"/>
        <v>14016</v>
      </c>
      <c r="AU128" s="66">
        <v>130</v>
      </c>
      <c r="AV128" s="40">
        <v>11680</v>
      </c>
      <c r="AX128" s="480"/>
    </row>
    <row r="129" spans="1:50" ht="15" customHeight="1">
      <c r="A129" s="73" t="s">
        <v>1510</v>
      </c>
      <c r="B129" s="72" t="s">
        <v>456</v>
      </c>
      <c r="C129" s="71">
        <v>150</v>
      </c>
      <c r="D129" s="71">
        <v>1000</v>
      </c>
      <c r="E129" s="71">
        <v>600</v>
      </c>
      <c r="F129" s="70" t="str">
        <f t="shared" si="75"/>
        <v>1000x600x150</v>
      </c>
      <c r="G129" s="158" t="s">
        <v>465</v>
      </c>
      <c r="H129" s="68" t="s">
        <v>464</v>
      </c>
      <c r="I129" s="67" t="s">
        <v>1</v>
      </c>
      <c r="J129" s="65" t="str">
        <f t="shared" ref="J129:M132" si="126">$AE129</f>
        <v>B</v>
      </c>
      <c r="K129" s="64" t="str">
        <f t="shared" si="126"/>
        <v>B</v>
      </c>
      <c r="L129" s="64" t="str">
        <f t="shared" si="126"/>
        <v>B</v>
      </c>
      <c r="M129" s="63" t="str">
        <f t="shared" si="126"/>
        <v>B</v>
      </c>
      <c r="N129" s="62">
        <v>2</v>
      </c>
      <c r="O129" s="55">
        <f t="shared" si="76"/>
        <v>1.2</v>
      </c>
      <c r="P129" s="54">
        <f t="shared" si="77"/>
        <v>0.18</v>
      </c>
      <c r="Q129" s="53">
        <f t="shared" si="78"/>
        <v>23.4</v>
      </c>
      <c r="R129" s="163"/>
      <c r="S129" s="59"/>
      <c r="T129" s="162"/>
      <c r="U129" s="160"/>
      <c r="V129" s="161"/>
      <c r="W129" s="160"/>
      <c r="X129" s="160"/>
      <c r="Y129" s="159"/>
      <c r="Z129" s="57">
        <v>416</v>
      </c>
      <c r="AA129" s="56" t="s">
        <v>3</v>
      </c>
      <c r="AB129" s="55">
        <f t="shared" si="96"/>
        <v>499.2</v>
      </c>
      <c r="AC129" s="54">
        <f t="shared" si="97"/>
        <v>74.88</v>
      </c>
      <c r="AD129" s="53">
        <f t="shared" si="98"/>
        <v>9734.4</v>
      </c>
      <c r="AE129" s="472" t="s">
        <v>205</v>
      </c>
      <c r="AF129" s="51">
        <f t="shared" si="84"/>
        <v>257</v>
      </c>
      <c r="AG129" s="50" t="s">
        <v>1</v>
      </c>
      <c r="AH129" s="49">
        <f t="shared" si="79"/>
        <v>308.39999999999998</v>
      </c>
      <c r="AI129" s="48">
        <f t="shared" si="80"/>
        <v>46.26</v>
      </c>
      <c r="AJ129" s="47">
        <f t="shared" si="81"/>
        <v>6013.7999999999993</v>
      </c>
      <c r="AK129" s="46" t="s">
        <v>463</v>
      </c>
      <c r="AL129" s="45"/>
      <c r="AM129" s="44">
        <f t="shared" si="82"/>
        <v>1752</v>
      </c>
      <c r="AN129" s="43">
        <f t="shared" si="115"/>
        <v>2102.4</v>
      </c>
      <c r="AO129" s="42">
        <f t="shared" si="110"/>
        <v>11680</v>
      </c>
      <c r="AP129" s="41">
        <f t="shared" si="116"/>
        <v>14016</v>
      </c>
      <c r="AU129" s="66">
        <v>130</v>
      </c>
      <c r="AV129" s="40">
        <v>11680</v>
      </c>
      <c r="AX129" s="480"/>
    </row>
    <row r="130" spans="1:50" ht="15" customHeight="1">
      <c r="A130" s="73" t="s">
        <v>1510</v>
      </c>
      <c r="B130" s="72" t="s">
        <v>456</v>
      </c>
      <c r="C130" s="74">
        <v>150</v>
      </c>
      <c r="D130" s="71">
        <v>1200</v>
      </c>
      <c r="E130" s="71">
        <v>600</v>
      </c>
      <c r="F130" s="70" t="str">
        <f t="shared" si="75"/>
        <v>1200x600x150</v>
      </c>
      <c r="G130" s="158" t="s">
        <v>462</v>
      </c>
      <c r="H130" s="68" t="s">
        <v>461</v>
      </c>
      <c r="I130" s="67" t="s">
        <v>1</v>
      </c>
      <c r="J130" s="65"/>
      <c r="K130" s="64" t="str">
        <f t="shared" si="126"/>
        <v>C</v>
      </c>
      <c r="L130" s="64" t="str">
        <f t="shared" si="126"/>
        <v>C</v>
      </c>
      <c r="M130" s="63"/>
      <c r="N130" s="62">
        <v>2</v>
      </c>
      <c r="O130" s="55">
        <f t="shared" si="76"/>
        <v>1.44</v>
      </c>
      <c r="P130" s="54">
        <f t="shared" si="77"/>
        <v>0.216</v>
      </c>
      <c r="Q130" s="53">
        <f t="shared" si="78"/>
        <v>28.08</v>
      </c>
      <c r="R130" s="163"/>
      <c r="S130" s="59"/>
      <c r="T130" s="162"/>
      <c r="U130" s="160"/>
      <c r="V130" s="161"/>
      <c r="W130" s="160"/>
      <c r="X130" s="160"/>
      <c r="Y130" s="159"/>
      <c r="Z130" s="57">
        <v>352</v>
      </c>
      <c r="AA130" s="56" t="s">
        <v>3</v>
      </c>
      <c r="AB130" s="55">
        <f t="shared" si="96"/>
        <v>506.88</v>
      </c>
      <c r="AC130" s="54">
        <f t="shared" si="97"/>
        <v>76.031999999999996</v>
      </c>
      <c r="AD130" s="53">
        <f t="shared" si="98"/>
        <v>9884.16</v>
      </c>
      <c r="AE130" s="499" t="s">
        <v>134</v>
      </c>
      <c r="AF130" s="51">
        <f t="shared" si="84"/>
        <v>321</v>
      </c>
      <c r="AG130" s="50" t="s">
        <v>1</v>
      </c>
      <c r="AH130" s="49">
        <f t="shared" si="79"/>
        <v>462.24</v>
      </c>
      <c r="AI130" s="48">
        <f t="shared" si="80"/>
        <v>69.335999999999999</v>
      </c>
      <c r="AJ130" s="47">
        <f t="shared" si="81"/>
        <v>9013.68</v>
      </c>
      <c r="AK130" s="46" t="s">
        <v>460</v>
      </c>
      <c r="AL130" s="45"/>
      <c r="AM130" s="44">
        <f t="shared" si="82"/>
        <v>1752</v>
      </c>
      <c r="AN130" s="43">
        <f t="shared" si="115"/>
        <v>2102.4</v>
      </c>
      <c r="AO130" s="42">
        <f t="shared" si="110"/>
        <v>11680</v>
      </c>
      <c r="AP130" s="41">
        <f t="shared" si="116"/>
        <v>14016</v>
      </c>
      <c r="AU130" s="66">
        <v>130</v>
      </c>
      <c r="AV130" s="40">
        <v>11680</v>
      </c>
      <c r="AX130" s="480"/>
    </row>
    <row r="131" spans="1:50" ht="15" customHeight="1">
      <c r="A131" s="73" t="s">
        <v>1510</v>
      </c>
      <c r="B131" s="72" t="s">
        <v>456</v>
      </c>
      <c r="C131" s="71">
        <v>200</v>
      </c>
      <c r="D131" s="71">
        <v>1000</v>
      </c>
      <c r="E131" s="71">
        <v>600</v>
      </c>
      <c r="F131" s="70" t="str">
        <f t="shared" si="75"/>
        <v>1000x600x200</v>
      </c>
      <c r="G131" s="69" t="s">
        <v>459</v>
      </c>
      <c r="H131" s="68" t="s">
        <v>458</v>
      </c>
      <c r="I131" s="67" t="s">
        <v>1</v>
      </c>
      <c r="J131" s="65"/>
      <c r="K131" s="64"/>
      <c r="L131" s="64" t="str">
        <f t="shared" si="126"/>
        <v>C</v>
      </c>
      <c r="M131" s="63"/>
      <c r="N131" s="62">
        <v>1</v>
      </c>
      <c r="O131" s="55">
        <f t="shared" si="76"/>
        <v>0.6</v>
      </c>
      <c r="P131" s="54">
        <f t="shared" si="77"/>
        <v>0.12</v>
      </c>
      <c r="Q131" s="53">
        <f t="shared" si="78"/>
        <v>15.6</v>
      </c>
      <c r="R131" s="163"/>
      <c r="S131" s="59"/>
      <c r="T131" s="162"/>
      <c r="U131" s="160"/>
      <c r="V131" s="161"/>
      <c r="W131" s="160"/>
      <c r="X131" s="160"/>
      <c r="Y131" s="159"/>
      <c r="Z131" s="57">
        <v>676</v>
      </c>
      <c r="AA131" s="56" t="s">
        <v>3</v>
      </c>
      <c r="AB131" s="55">
        <f t="shared" si="96"/>
        <v>405.59999999999997</v>
      </c>
      <c r="AC131" s="54">
        <f t="shared" si="97"/>
        <v>81.11999999999999</v>
      </c>
      <c r="AD131" s="53">
        <f t="shared" si="98"/>
        <v>10545.6</v>
      </c>
      <c r="AE131" s="155" t="s">
        <v>134</v>
      </c>
      <c r="AF131" s="51">
        <f t="shared" si="84"/>
        <v>577</v>
      </c>
      <c r="AG131" s="50" t="s">
        <v>1</v>
      </c>
      <c r="AH131" s="49">
        <f t="shared" si="79"/>
        <v>346.2</v>
      </c>
      <c r="AI131" s="48">
        <f t="shared" si="80"/>
        <v>69.239999999999995</v>
      </c>
      <c r="AJ131" s="47">
        <f t="shared" si="81"/>
        <v>9001.1999999999989</v>
      </c>
      <c r="AK131" s="46" t="s">
        <v>457</v>
      </c>
      <c r="AL131" s="45"/>
      <c r="AM131" s="44">
        <f t="shared" si="82"/>
        <v>2336</v>
      </c>
      <c r="AN131" s="43">
        <f t="shared" si="115"/>
        <v>2803.2</v>
      </c>
      <c r="AO131" s="42">
        <f t="shared" si="110"/>
        <v>11680</v>
      </c>
      <c r="AP131" s="41">
        <f t="shared" si="116"/>
        <v>14016</v>
      </c>
      <c r="AU131" s="66">
        <v>130</v>
      </c>
      <c r="AV131" s="40">
        <v>11680</v>
      </c>
      <c r="AX131" s="480"/>
    </row>
    <row r="132" spans="1:50" ht="15" customHeight="1">
      <c r="A132" s="73" t="s">
        <v>1510</v>
      </c>
      <c r="B132" s="72" t="s">
        <v>456</v>
      </c>
      <c r="C132" s="74">
        <v>200</v>
      </c>
      <c r="D132" s="71">
        <v>1200</v>
      </c>
      <c r="E132" s="71">
        <v>600</v>
      </c>
      <c r="F132" s="70" t="str">
        <f t="shared" si="75"/>
        <v>1200x600x200</v>
      </c>
      <c r="G132" s="158" t="s">
        <v>455</v>
      </c>
      <c r="H132" s="68" t="s">
        <v>454</v>
      </c>
      <c r="I132" s="67" t="s">
        <v>1</v>
      </c>
      <c r="J132" s="65"/>
      <c r="K132" s="64"/>
      <c r="L132" s="64" t="str">
        <f t="shared" si="126"/>
        <v>C</v>
      </c>
      <c r="M132" s="63"/>
      <c r="N132" s="62">
        <v>1</v>
      </c>
      <c r="O132" s="55">
        <f t="shared" si="76"/>
        <v>0.72</v>
      </c>
      <c r="P132" s="54">
        <f t="shared" si="77"/>
        <v>0.14399999999999999</v>
      </c>
      <c r="Q132" s="53">
        <f t="shared" si="78"/>
        <v>18.72</v>
      </c>
      <c r="R132" s="163"/>
      <c r="S132" s="59"/>
      <c r="T132" s="162"/>
      <c r="U132" s="160"/>
      <c r="V132" s="161"/>
      <c r="W132" s="160"/>
      <c r="X132" s="160"/>
      <c r="Y132" s="159"/>
      <c r="Z132" s="57">
        <v>572</v>
      </c>
      <c r="AA132" s="56" t="s">
        <v>3</v>
      </c>
      <c r="AB132" s="55">
        <f t="shared" si="96"/>
        <v>411.84</v>
      </c>
      <c r="AC132" s="54">
        <f t="shared" si="97"/>
        <v>82.367999999999995</v>
      </c>
      <c r="AD132" s="53">
        <f t="shared" si="98"/>
        <v>10707.84</v>
      </c>
      <c r="AE132" s="155" t="s">
        <v>134</v>
      </c>
      <c r="AF132" s="51">
        <f t="shared" si="84"/>
        <v>481</v>
      </c>
      <c r="AG132" s="50" t="s">
        <v>1</v>
      </c>
      <c r="AH132" s="49">
        <f t="shared" si="79"/>
        <v>346.32</v>
      </c>
      <c r="AI132" s="48">
        <f t="shared" si="80"/>
        <v>69.263999999999996</v>
      </c>
      <c r="AJ132" s="47">
        <f t="shared" si="81"/>
        <v>9004.32</v>
      </c>
      <c r="AK132" s="46" t="s">
        <v>453</v>
      </c>
      <c r="AL132" s="45"/>
      <c r="AM132" s="44">
        <f t="shared" si="82"/>
        <v>2336</v>
      </c>
      <c r="AN132" s="43">
        <f t="shared" si="115"/>
        <v>2803.2</v>
      </c>
      <c r="AO132" s="42">
        <f t="shared" si="110"/>
        <v>11680</v>
      </c>
      <c r="AP132" s="41">
        <f t="shared" si="116"/>
        <v>14016</v>
      </c>
      <c r="AU132" s="66">
        <v>130</v>
      </c>
      <c r="AV132" s="40">
        <v>11680</v>
      </c>
      <c r="AX132" s="480"/>
    </row>
    <row r="133" spans="1:50" ht="15" customHeight="1">
      <c r="A133" s="73" t="s">
        <v>1510</v>
      </c>
      <c r="B133" s="70" t="s">
        <v>391</v>
      </c>
      <c r="C133" s="71">
        <v>30</v>
      </c>
      <c r="D133" s="71">
        <v>1000</v>
      </c>
      <c r="E133" s="71">
        <v>600</v>
      </c>
      <c r="F133" s="70" t="str">
        <f t="shared" si="75"/>
        <v>1000x600x30</v>
      </c>
      <c r="G133" s="158" t="s">
        <v>1580</v>
      </c>
      <c r="H133" s="68" t="s">
        <v>1550</v>
      </c>
      <c r="I133" s="67" t="s">
        <v>1</v>
      </c>
      <c r="J133" s="65" t="str">
        <f t="shared" ref="J133" si="127">$AE133</f>
        <v>B</v>
      </c>
      <c r="K133" s="64"/>
      <c r="L133" s="64"/>
      <c r="M133" s="63"/>
      <c r="N133" s="62">
        <v>8</v>
      </c>
      <c r="O133" s="55">
        <f t="shared" si="76"/>
        <v>4.8</v>
      </c>
      <c r="P133" s="54">
        <f t="shared" si="77"/>
        <v>0.14399999999999999</v>
      </c>
      <c r="Q133" s="53">
        <f t="shared" si="78"/>
        <v>18.72</v>
      </c>
      <c r="R133" s="163"/>
      <c r="S133" s="59"/>
      <c r="T133" s="162"/>
      <c r="U133" s="160"/>
      <c r="V133" s="161"/>
      <c r="W133" s="160"/>
      <c r="X133" s="160"/>
      <c r="Y133" s="159"/>
      <c r="Z133" s="57">
        <v>624</v>
      </c>
      <c r="AA133" s="56" t="s">
        <v>3</v>
      </c>
      <c r="AB133" s="55">
        <f t="shared" si="96"/>
        <v>2995.2</v>
      </c>
      <c r="AC133" s="54">
        <f t="shared" si="97"/>
        <v>89.855999999999995</v>
      </c>
      <c r="AD133" s="53">
        <f t="shared" si="98"/>
        <v>11681.279999999999</v>
      </c>
      <c r="AE133" s="472" t="s">
        <v>205</v>
      </c>
      <c r="AF133" s="51">
        <f t="shared" si="84"/>
        <v>321</v>
      </c>
      <c r="AG133" s="172" t="s">
        <v>1</v>
      </c>
      <c r="AH133" s="49">
        <f t="shared" si="79"/>
        <v>1540.8</v>
      </c>
      <c r="AI133" s="48">
        <f t="shared" si="80"/>
        <v>46.223999999999997</v>
      </c>
      <c r="AJ133" s="47">
        <f t="shared" si="81"/>
        <v>6009.12</v>
      </c>
      <c r="AK133" s="376" t="s">
        <v>1756</v>
      </c>
      <c r="AL133" s="45"/>
      <c r="AM133" s="44">
        <f t="shared" si="82"/>
        <v>325.2</v>
      </c>
      <c r="AN133" s="43">
        <f t="shared" ref="AN133:AN134" si="128">ROUND(AM133*1.2,2)</f>
        <v>390.24</v>
      </c>
      <c r="AO133" s="42">
        <f t="shared" si="110"/>
        <v>10840</v>
      </c>
      <c r="AP133" s="41">
        <f t="shared" ref="AP133:AP134" si="129">ROUND(AO133*1.2,2)</f>
        <v>13008</v>
      </c>
      <c r="AU133" s="66">
        <v>130</v>
      </c>
      <c r="AV133" s="40">
        <v>10840</v>
      </c>
      <c r="AX133" s="480"/>
    </row>
    <row r="134" spans="1:50" ht="15" customHeight="1">
      <c r="A134" s="73" t="s">
        <v>1510</v>
      </c>
      <c r="B134" s="72" t="s">
        <v>391</v>
      </c>
      <c r="C134" s="74">
        <v>30</v>
      </c>
      <c r="D134" s="74">
        <v>1000</v>
      </c>
      <c r="E134" s="74">
        <v>600</v>
      </c>
      <c r="F134" s="72" t="str">
        <f t="shared" si="75"/>
        <v>1000x600x30</v>
      </c>
      <c r="G134" s="158" t="s">
        <v>1581</v>
      </c>
      <c r="H134" s="68" t="s">
        <v>1549</v>
      </c>
      <c r="I134" s="67" t="s">
        <v>1</v>
      </c>
      <c r="J134" s="65"/>
      <c r="K134" s="64" t="str">
        <f t="shared" ref="K134" si="130">$AE134</f>
        <v>B</v>
      </c>
      <c r="L134" s="64"/>
      <c r="M134" s="63"/>
      <c r="N134" s="62">
        <v>8</v>
      </c>
      <c r="O134" s="55">
        <f t="shared" si="76"/>
        <v>4.8</v>
      </c>
      <c r="P134" s="54">
        <f t="shared" si="77"/>
        <v>0.14399999999999999</v>
      </c>
      <c r="Q134" s="53">
        <f t="shared" si="78"/>
        <v>20.16</v>
      </c>
      <c r="R134" s="163"/>
      <c r="S134" s="59"/>
      <c r="T134" s="162"/>
      <c r="U134" s="160"/>
      <c r="V134" s="161"/>
      <c r="W134" s="160"/>
      <c r="X134" s="160"/>
      <c r="Y134" s="159"/>
      <c r="Z134" s="57">
        <v>624</v>
      </c>
      <c r="AA134" s="56" t="s">
        <v>3</v>
      </c>
      <c r="AB134" s="55">
        <f t="shared" si="96"/>
        <v>2995.2</v>
      </c>
      <c r="AC134" s="54">
        <f t="shared" si="97"/>
        <v>89.855999999999995</v>
      </c>
      <c r="AD134" s="53">
        <f t="shared" si="98"/>
        <v>12579.84</v>
      </c>
      <c r="AE134" s="472" t="s">
        <v>205</v>
      </c>
      <c r="AF134" s="51">
        <f t="shared" si="84"/>
        <v>298</v>
      </c>
      <c r="AG134" s="172" t="s">
        <v>1</v>
      </c>
      <c r="AH134" s="49">
        <f t="shared" si="79"/>
        <v>1430.3999999999999</v>
      </c>
      <c r="AI134" s="48">
        <f t="shared" si="80"/>
        <v>42.911999999999999</v>
      </c>
      <c r="AJ134" s="47">
        <f t="shared" si="81"/>
        <v>6007.68</v>
      </c>
      <c r="AK134" s="376" t="s">
        <v>1756</v>
      </c>
      <c r="AL134" s="45"/>
      <c r="AM134" s="44">
        <f t="shared" si="82"/>
        <v>325.2</v>
      </c>
      <c r="AN134" s="43">
        <f t="shared" si="128"/>
        <v>390.24</v>
      </c>
      <c r="AO134" s="42">
        <f t="shared" si="110"/>
        <v>10840</v>
      </c>
      <c r="AP134" s="41">
        <f t="shared" si="129"/>
        <v>13008</v>
      </c>
      <c r="AU134" s="66">
        <v>140</v>
      </c>
      <c r="AV134" s="40">
        <v>10840</v>
      </c>
      <c r="AX134" s="480"/>
    </row>
    <row r="135" spans="1:50" ht="15" customHeight="1">
      <c r="A135" s="73" t="s">
        <v>1510</v>
      </c>
      <c r="B135" s="72" t="s">
        <v>391</v>
      </c>
      <c r="C135" s="71">
        <v>50</v>
      </c>
      <c r="D135" s="74">
        <v>1000</v>
      </c>
      <c r="E135" s="74">
        <v>600</v>
      </c>
      <c r="F135" s="70" t="str">
        <f t="shared" si="75"/>
        <v>1000x600x50</v>
      </c>
      <c r="G135" s="158" t="s">
        <v>1575</v>
      </c>
      <c r="H135" s="68" t="s">
        <v>1583</v>
      </c>
      <c r="I135" s="67" t="s">
        <v>1</v>
      </c>
      <c r="J135" s="65" t="str">
        <f t="shared" ref="J135:M136" si="131">$AE135</f>
        <v>A</v>
      </c>
      <c r="K135" s="64" t="str">
        <f t="shared" si="131"/>
        <v>A</v>
      </c>
      <c r="L135" s="64" t="str">
        <f t="shared" si="131"/>
        <v>A</v>
      </c>
      <c r="M135" s="63" t="str">
        <f t="shared" si="131"/>
        <v>A</v>
      </c>
      <c r="N135" s="62">
        <v>6</v>
      </c>
      <c r="O135" s="55">
        <f t="shared" si="76"/>
        <v>3.6</v>
      </c>
      <c r="P135" s="54">
        <f t="shared" si="77"/>
        <v>0.18</v>
      </c>
      <c r="Q135" s="53">
        <f t="shared" si="78"/>
        <v>21.599999999999998</v>
      </c>
      <c r="R135" s="163"/>
      <c r="S135" s="59"/>
      <c r="T135" s="162"/>
      <c r="U135" s="160"/>
      <c r="V135" s="161"/>
      <c r="W135" s="160"/>
      <c r="X135" s="160"/>
      <c r="Y135" s="159"/>
      <c r="Z135" s="57">
        <v>416</v>
      </c>
      <c r="AA135" s="56" t="s">
        <v>3</v>
      </c>
      <c r="AB135" s="55">
        <f t="shared" ref="AB135:AB162" si="132">IF($AA135="--",$Z135*O135,$AA135*U135)</f>
        <v>1497.6000000000001</v>
      </c>
      <c r="AC135" s="54">
        <f t="shared" ref="AC135:AC162" si="133">IF($AA135="--",$Z135*P135,$AA135*V135)</f>
        <v>74.88</v>
      </c>
      <c r="AD135" s="53">
        <f t="shared" ref="AD135:AD162" si="134">IF($AA135="--",$Z135*Q135,$AA135*W135)</f>
        <v>8985.5999999999985</v>
      </c>
      <c r="AE135" s="52" t="s">
        <v>2</v>
      </c>
      <c r="AF135" s="51">
        <f t="shared" si="84"/>
        <v>1</v>
      </c>
      <c r="AG135" s="50" t="s">
        <v>1</v>
      </c>
      <c r="AH135" s="49">
        <f t="shared" si="79"/>
        <v>3.6</v>
      </c>
      <c r="AI135" s="48">
        <f t="shared" si="80"/>
        <v>0.18</v>
      </c>
      <c r="AJ135" s="47">
        <f t="shared" si="81"/>
        <v>21.599999999999998</v>
      </c>
      <c r="AK135" s="46" t="s">
        <v>452</v>
      </c>
      <c r="AL135" s="45"/>
      <c r="AM135" s="44">
        <f t="shared" si="82"/>
        <v>487</v>
      </c>
      <c r="AN135" s="43">
        <f t="shared" si="115"/>
        <v>584.4</v>
      </c>
      <c r="AO135" s="42">
        <f t="shared" si="110"/>
        <v>9740</v>
      </c>
      <c r="AP135" s="41">
        <f t="shared" si="116"/>
        <v>11688</v>
      </c>
      <c r="AU135" s="66">
        <v>120</v>
      </c>
      <c r="AV135" s="40">
        <v>9740</v>
      </c>
      <c r="AX135" s="480"/>
    </row>
    <row r="136" spans="1:50" ht="15" customHeight="1">
      <c r="A136" s="73" t="s">
        <v>1510</v>
      </c>
      <c r="B136" s="72" t="s">
        <v>391</v>
      </c>
      <c r="C136" s="74">
        <v>50</v>
      </c>
      <c r="D136" s="74">
        <v>1000</v>
      </c>
      <c r="E136" s="74">
        <v>600</v>
      </c>
      <c r="F136" s="72" t="str">
        <f t="shared" si="75"/>
        <v>1000x600x50</v>
      </c>
      <c r="G136" s="158" t="s">
        <v>1335</v>
      </c>
      <c r="H136" s="68" t="s">
        <v>1715</v>
      </c>
      <c r="I136" s="67" t="s">
        <v>109</v>
      </c>
      <c r="J136" s="65" t="str">
        <f t="shared" si="131"/>
        <v>C</v>
      </c>
      <c r="K136" s="64"/>
      <c r="L136" s="64"/>
      <c r="M136" s="63"/>
      <c r="N136" s="62">
        <v>6</v>
      </c>
      <c r="O136" s="55">
        <f t="shared" si="76"/>
        <v>3.6</v>
      </c>
      <c r="P136" s="54">
        <f t="shared" si="77"/>
        <v>0.18</v>
      </c>
      <c r="Q136" s="53">
        <f t="shared" si="78"/>
        <v>21.599999999999998</v>
      </c>
      <c r="R136" s="57">
        <v>16</v>
      </c>
      <c r="S136" s="59">
        <v>2</v>
      </c>
      <c r="T136" s="174">
        <f>R136*N136</f>
        <v>96</v>
      </c>
      <c r="U136" s="55">
        <f>O136*R136</f>
        <v>57.6</v>
      </c>
      <c r="V136" s="54">
        <f>P136*R136</f>
        <v>2.88</v>
      </c>
      <c r="W136" s="55">
        <f>AU136*V136</f>
        <v>345.59999999999997</v>
      </c>
      <c r="X136" s="55" t="s">
        <v>381</v>
      </c>
      <c r="Y136" s="173">
        <f>R136/S136*N136*C136+140</f>
        <v>2540</v>
      </c>
      <c r="Z136" s="156">
        <f>AA136*R136</f>
        <v>416</v>
      </c>
      <c r="AA136" s="59">
        <v>26</v>
      </c>
      <c r="AB136" s="55">
        <f t="shared" si="132"/>
        <v>1497.6000000000001</v>
      </c>
      <c r="AC136" s="54">
        <f t="shared" si="133"/>
        <v>74.88</v>
      </c>
      <c r="AD136" s="53">
        <f t="shared" si="134"/>
        <v>8985.5999999999985</v>
      </c>
      <c r="AE136" s="155" t="s">
        <v>134</v>
      </c>
      <c r="AF136" s="51">
        <f t="shared" si="84"/>
        <v>27</v>
      </c>
      <c r="AG136" s="172" t="s">
        <v>137</v>
      </c>
      <c r="AH136" s="49">
        <f t="shared" si="79"/>
        <v>1555.2</v>
      </c>
      <c r="AI136" s="48">
        <f t="shared" si="80"/>
        <v>77.759999999999991</v>
      </c>
      <c r="AJ136" s="47">
        <f t="shared" si="81"/>
        <v>9331.1999999999989</v>
      </c>
      <c r="AK136" s="46" t="s">
        <v>452</v>
      </c>
      <c r="AL136" s="45" t="s">
        <v>1476</v>
      </c>
      <c r="AM136" s="44">
        <f t="shared" si="82"/>
        <v>487</v>
      </c>
      <c r="AN136" s="43">
        <f t="shared" si="115"/>
        <v>584.4</v>
      </c>
      <c r="AO136" s="42">
        <f t="shared" si="110"/>
        <v>9740</v>
      </c>
      <c r="AP136" s="41">
        <f t="shared" si="116"/>
        <v>11688</v>
      </c>
      <c r="AU136" s="66">
        <v>120</v>
      </c>
      <c r="AV136" s="40">
        <v>9740</v>
      </c>
      <c r="AX136" s="480"/>
    </row>
    <row r="137" spans="1:50" ht="15" customHeight="1">
      <c r="A137" s="73" t="s">
        <v>1510</v>
      </c>
      <c r="B137" s="72" t="s">
        <v>391</v>
      </c>
      <c r="C137" s="74">
        <v>50</v>
      </c>
      <c r="D137" s="71">
        <v>1200</v>
      </c>
      <c r="E137" s="71">
        <v>600</v>
      </c>
      <c r="F137" s="70" t="str">
        <f t="shared" si="75"/>
        <v>1200x600x50</v>
      </c>
      <c r="G137" s="158" t="s">
        <v>451</v>
      </c>
      <c r="H137" s="68" t="s">
        <v>450</v>
      </c>
      <c r="I137" s="67" t="s">
        <v>1</v>
      </c>
      <c r="J137" s="65"/>
      <c r="K137" s="64" t="str">
        <f t="shared" ref="K137:L138" si="135">$AE137</f>
        <v>A</v>
      </c>
      <c r="L137" s="64" t="str">
        <f t="shared" si="135"/>
        <v>A</v>
      </c>
      <c r="M137" s="63"/>
      <c r="N137" s="62">
        <v>5</v>
      </c>
      <c r="O137" s="55">
        <f t="shared" si="76"/>
        <v>3.6</v>
      </c>
      <c r="P137" s="54">
        <f t="shared" si="77"/>
        <v>0.18</v>
      </c>
      <c r="Q137" s="53">
        <f t="shared" si="78"/>
        <v>21.599999999999998</v>
      </c>
      <c r="R137" s="163"/>
      <c r="S137" s="59"/>
      <c r="T137" s="162"/>
      <c r="U137" s="160"/>
      <c r="V137" s="161"/>
      <c r="W137" s="160"/>
      <c r="X137" s="160"/>
      <c r="Y137" s="159"/>
      <c r="Z137" s="57">
        <v>456</v>
      </c>
      <c r="AA137" s="56" t="s">
        <v>3</v>
      </c>
      <c r="AB137" s="55">
        <f t="shared" si="132"/>
        <v>1641.6000000000001</v>
      </c>
      <c r="AC137" s="54">
        <f t="shared" si="133"/>
        <v>82.08</v>
      </c>
      <c r="AD137" s="53">
        <f t="shared" si="134"/>
        <v>9849.5999999999985</v>
      </c>
      <c r="AE137" s="52" t="s">
        <v>2</v>
      </c>
      <c r="AF137" s="51">
        <f t="shared" si="84"/>
        <v>1</v>
      </c>
      <c r="AG137" s="50" t="s">
        <v>1</v>
      </c>
      <c r="AH137" s="49">
        <f t="shared" si="79"/>
        <v>3.6</v>
      </c>
      <c r="AI137" s="48">
        <f t="shared" si="80"/>
        <v>0.18</v>
      </c>
      <c r="AJ137" s="47">
        <f t="shared" si="81"/>
        <v>21.599999999999998</v>
      </c>
      <c r="AK137" s="46" t="s">
        <v>447</v>
      </c>
      <c r="AL137" s="45"/>
      <c r="AM137" s="44">
        <f t="shared" si="82"/>
        <v>487</v>
      </c>
      <c r="AN137" s="43">
        <f t="shared" si="115"/>
        <v>584.4</v>
      </c>
      <c r="AO137" s="42">
        <f t="shared" si="110"/>
        <v>9740</v>
      </c>
      <c r="AP137" s="41">
        <f t="shared" si="116"/>
        <v>11688</v>
      </c>
      <c r="AU137" s="66">
        <v>120</v>
      </c>
      <c r="AV137" s="40">
        <v>9740</v>
      </c>
      <c r="AX137" s="480"/>
    </row>
    <row r="138" spans="1:50" ht="15" customHeight="1">
      <c r="A138" s="73" t="s">
        <v>1510</v>
      </c>
      <c r="B138" s="72" t="s">
        <v>391</v>
      </c>
      <c r="C138" s="74">
        <v>50</v>
      </c>
      <c r="D138" s="74">
        <v>1200</v>
      </c>
      <c r="E138" s="74">
        <v>600</v>
      </c>
      <c r="F138" s="72" t="str">
        <f t="shared" si="75"/>
        <v>1200x600x50</v>
      </c>
      <c r="G138" s="158" t="s">
        <v>449</v>
      </c>
      <c r="H138" s="68" t="s">
        <v>448</v>
      </c>
      <c r="I138" s="67" t="s">
        <v>109</v>
      </c>
      <c r="J138" s="65"/>
      <c r="K138" s="64" t="str">
        <f t="shared" si="135"/>
        <v>C</v>
      </c>
      <c r="L138" s="64" t="str">
        <f t="shared" si="135"/>
        <v>C</v>
      </c>
      <c r="M138" s="63"/>
      <c r="N138" s="62">
        <v>5</v>
      </c>
      <c r="O138" s="55">
        <f t="shared" si="76"/>
        <v>3.6</v>
      </c>
      <c r="P138" s="54">
        <f t="shared" si="77"/>
        <v>0.18</v>
      </c>
      <c r="Q138" s="53">
        <f t="shared" si="78"/>
        <v>21.599999999999998</v>
      </c>
      <c r="R138" s="57">
        <v>36</v>
      </c>
      <c r="S138" s="59">
        <v>4</v>
      </c>
      <c r="T138" s="174">
        <f>R138*N138</f>
        <v>180</v>
      </c>
      <c r="U138" s="55">
        <f>O138*R138</f>
        <v>129.6</v>
      </c>
      <c r="V138" s="54">
        <f>P138*R138</f>
        <v>6.4799999999999995</v>
      </c>
      <c r="W138" s="55">
        <f>AU138*V138</f>
        <v>777.59999999999991</v>
      </c>
      <c r="X138" s="55" t="s">
        <v>158</v>
      </c>
      <c r="Y138" s="58">
        <f>R138/S138*N138*C138+140</f>
        <v>2390</v>
      </c>
      <c r="Z138" s="156">
        <f>AA138*R138</f>
        <v>396</v>
      </c>
      <c r="AA138" s="59">
        <v>11</v>
      </c>
      <c r="AB138" s="55">
        <f t="shared" si="132"/>
        <v>1425.6</v>
      </c>
      <c r="AC138" s="54">
        <f t="shared" si="133"/>
        <v>71.28</v>
      </c>
      <c r="AD138" s="53">
        <f t="shared" si="134"/>
        <v>8553.5999999999985</v>
      </c>
      <c r="AE138" s="155" t="s">
        <v>134</v>
      </c>
      <c r="AF138" s="51">
        <f t="shared" si="84"/>
        <v>12</v>
      </c>
      <c r="AG138" s="172" t="s">
        <v>137</v>
      </c>
      <c r="AH138" s="49">
        <f t="shared" si="79"/>
        <v>1555.1999999999998</v>
      </c>
      <c r="AI138" s="48">
        <f t="shared" si="80"/>
        <v>77.759999999999991</v>
      </c>
      <c r="AJ138" s="47">
        <f t="shared" si="81"/>
        <v>9331.1999999999989</v>
      </c>
      <c r="AK138" s="46" t="s">
        <v>447</v>
      </c>
      <c r="AL138" s="45" t="s">
        <v>446</v>
      </c>
      <c r="AM138" s="44">
        <f t="shared" si="82"/>
        <v>487</v>
      </c>
      <c r="AN138" s="43">
        <f t="shared" si="115"/>
        <v>584.4</v>
      </c>
      <c r="AO138" s="42">
        <f t="shared" si="110"/>
        <v>9740</v>
      </c>
      <c r="AP138" s="41">
        <f t="shared" si="116"/>
        <v>11688</v>
      </c>
      <c r="AU138" s="66">
        <v>120</v>
      </c>
      <c r="AV138" s="40">
        <v>9740</v>
      </c>
      <c r="AX138" s="480"/>
    </row>
    <row r="139" spans="1:50" ht="15" customHeight="1">
      <c r="A139" s="73" t="s">
        <v>1510</v>
      </c>
      <c r="B139" s="72" t="s">
        <v>391</v>
      </c>
      <c r="C139" s="71">
        <v>80</v>
      </c>
      <c r="D139" s="71">
        <v>1000</v>
      </c>
      <c r="E139" s="71">
        <v>600</v>
      </c>
      <c r="F139" s="70" t="str">
        <f t="shared" si="75"/>
        <v>1000x600x80</v>
      </c>
      <c r="G139" s="158" t="s">
        <v>445</v>
      </c>
      <c r="H139" s="68" t="s">
        <v>444</v>
      </c>
      <c r="I139" s="67" t="s">
        <v>1</v>
      </c>
      <c r="J139" s="65" t="str">
        <f t="shared" ref="J139:M140" si="136">$AE139</f>
        <v>C</v>
      </c>
      <c r="K139" s="64" t="str">
        <f t="shared" si="136"/>
        <v>C</v>
      </c>
      <c r="L139" s="64" t="str">
        <f t="shared" si="136"/>
        <v>C</v>
      </c>
      <c r="M139" s="63" t="str">
        <f t="shared" si="136"/>
        <v>C</v>
      </c>
      <c r="N139" s="62">
        <v>3</v>
      </c>
      <c r="O139" s="55">
        <f t="shared" si="76"/>
        <v>1.8</v>
      </c>
      <c r="P139" s="54">
        <f t="shared" si="77"/>
        <v>0.14399999999999999</v>
      </c>
      <c r="Q139" s="53">
        <f t="shared" si="78"/>
        <v>15.839999999999998</v>
      </c>
      <c r="R139" s="163"/>
      <c r="S139" s="59"/>
      <c r="T139" s="162"/>
      <c r="U139" s="160"/>
      <c r="V139" s="161"/>
      <c r="W139" s="160"/>
      <c r="X139" s="160"/>
      <c r="Y139" s="159"/>
      <c r="Z139" s="57">
        <v>572</v>
      </c>
      <c r="AA139" s="56" t="s">
        <v>3</v>
      </c>
      <c r="AB139" s="55">
        <f t="shared" si="132"/>
        <v>1029.6000000000001</v>
      </c>
      <c r="AC139" s="54">
        <f t="shared" si="133"/>
        <v>82.367999999999995</v>
      </c>
      <c r="AD139" s="53">
        <f t="shared" si="134"/>
        <v>9060.48</v>
      </c>
      <c r="AE139" s="155" t="s">
        <v>134</v>
      </c>
      <c r="AF139" s="51">
        <f t="shared" si="84"/>
        <v>569</v>
      </c>
      <c r="AG139" s="50" t="s">
        <v>1</v>
      </c>
      <c r="AH139" s="49">
        <f t="shared" si="79"/>
        <v>1024.2</v>
      </c>
      <c r="AI139" s="48">
        <f t="shared" si="80"/>
        <v>81.935999999999993</v>
      </c>
      <c r="AJ139" s="47">
        <f t="shared" si="81"/>
        <v>9012.9599999999991</v>
      </c>
      <c r="AK139" s="46" t="s">
        <v>443</v>
      </c>
      <c r="AL139" s="45"/>
      <c r="AM139" s="44">
        <f t="shared" si="82"/>
        <v>779.2</v>
      </c>
      <c r="AN139" s="43">
        <f t="shared" si="115"/>
        <v>935.04</v>
      </c>
      <c r="AO139" s="42">
        <f t="shared" ref="AO139:AO174" si="137">ROUND(AV139*(1-$AP$10),2)</f>
        <v>9740</v>
      </c>
      <c r="AP139" s="41">
        <f t="shared" si="116"/>
        <v>11688</v>
      </c>
      <c r="AU139" s="66">
        <v>110</v>
      </c>
      <c r="AV139" s="40">
        <v>9740</v>
      </c>
      <c r="AX139" s="480"/>
    </row>
    <row r="140" spans="1:50" ht="15" customHeight="1">
      <c r="A140" s="73" t="s">
        <v>1510</v>
      </c>
      <c r="B140" s="72" t="s">
        <v>391</v>
      </c>
      <c r="C140" s="74">
        <v>80</v>
      </c>
      <c r="D140" s="71">
        <v>1200</v>
      </c>
      <c r="E140" s="71">
        <v>600</v>
      </c>
      <c r="F140" s="70" t="str">
        <f t="shared" si="75"/>
        <v>1200x600x80</v>
      </c>
      <c r="G140" s="158" t="s">
        <v>442</v>
      </c>
      <c r="H140" s="68" t="s">
        <v>441</v>
      </c>
      <c r="I140" s="67" t="s">
        <v>1</v>
      </c>
      <c r="J140" s="65"/>
      <c r="K140" s="64" t="str">
        <f t="shared" si="136"/>
        <v>C</v>
      </c>
      <c r="L140" s="64" t="str">
        <f t="shared" si="136"/>
        <v>C</v>
      </c>
      <c r="M140" s="63"/>
      <c r="N140" s="62">
        <v>3</v>
      </c>
      <c r="O140" s="55">
        <f t="shared" si="76"/>
        <v>2.16</v>
      </c>
      <c r="P140" s="54">
        <f t="shared" si="77"/>
        <v>0.17280000000000001</v>
      </c>
      <c r="Q140" s="53">
        <f t="shared" si="78"/>
        <v>19.008000000000003</v>
      </c>
      <c r="R140" s="163"/>
      <c r="S140" s="59"/>
      <c r="T140" s="162"/>
      <c r="U140" s="160"/>
      <c r="V140" s="161"/>
      <c r="W140" s="160"/>
      <c r="X140" s="160"/>
      <c r="Y140" s="159"/>
      <c r="Z140" s="57">
        <v>484</v>
      </c>
      <c r="AA140" s="56" t="s">
        <v>3</v>
      </c>
      <c r="AB140" s="55">
        <f t="shared" si="132"/>
        <v>1045.44</v>
      </c>
      <c r="AC140" s="54">
        <f t="shared" si="133"/>
        <v>83.635199999999998</v>
      </c>
      <c r="AD140" s="53">
        <f t="shared" si="134"/>
        <v>9199.8720000000012</v>
      </c>
      <c r="AE140" s="155" t="s">
        <v>134</v>
      </c>
      <c r="AF140" s="51">
        <f t="shared" si="84"/>
        <v>474</v>
      </c>
      <c r="AG140" s="50" t="s">
        <v>1</v>
      </c>
      <c r="AH140" s="49">
        <f t="shared" si="79"/>
        <v>1023.84</v>
      </c>
      <c r="AI140" s="48">
        <f t="shared" si="80"/>
        <v>81.907200000000003</v>
      </c>
      <c r="AJ140" s="47">
        <f t="shared" si="81"/>
        <v>9009.7920000000013</v>
      </c>
      <c r="AK140" s="46" t="s">
        <v>440</v>
      </c>
      <c r="AL140" s="45"/>
      <c r="AM140" s="44">
        <f t="shared" si="82"/>
        <v>779.2</v>
      </c>
      <c r="AN140" s="43">
        <f t="shared" si="115"/>
        <v>935.04</v>
      </c>
      <c r="AO140" s="42">
        <f t="shared" si="137"/>
        <v>9740</v>
      </c>
      <c r="AP140" s="41">
        <f t="shared" si="116"/>
        <v>11688</v>
      </c>
      <c r="AU140" s="66">
        <v>110</v>
      </c>
      <c r="AV140" s="40">
        <v>9740</v>
      </c>
      <c r="AX140" s="480"/>
    </row>
    <row r="141" spans="1:50" ht="15" customHeight="1">
      <c r="A141" s="73" t="s">
        <v>1510</v>
      </c>
      <c r="B141" s="72" t="s">
        <v>391</v>
      </c>
      <c r="C141" s="71">
        <v>100</v>
      </c>
      <c r="D141" s="71">
        <v>1000</v>
      </c>
      <c r="E141" s="71">
        <v>600</v>
      </c>
      <c r="F141" s="70" t="str">
        <f t="shared" si="75"/>
        <v>1000x600x100</v>
      </c>
      <c r="G141" s="158" t="s">
        <v>439</v>
      </c>
      <c r="H141" s="68" t="s">
        <v>438</v>
      </c>
      <c r="I141" s="67" t="s">
        <v>1</v>
      </c>
      <c r="J141" s="65" t="str">
        <f t="shared" ref="J141:M142" si="138">$AE141</f>
        <v>A</v>
      </c>
      <c r="K141" s="64" t="str">
        <f t="shared" si="138"/>
        <v>A</v>
      </c>
      <c r="L141" s="64" t="str">
        <f t="shared" si="138"/>
        <v>A</v>
      </c>
      <c r="M141" s="63" t="str">
        <f t="shared" si="138"/>
        <v>A</v>
      </c>
      <c r="N141" s="62">
        <v>3</v>
      </c>
      <c r="O141" s="55">
        <f t="shared" si="76"/>
        <v>1.8</v>
      </c>
      <c r="P141" s="54">
        <f t="shared" si="77"/>
        <v>0.18</v>
      </c>
      <c r="Q141" s="53">
        <f t="shared" si="78"/>
        <v>19.8</v>
      </c>
      <c r="R141" s="163"/>
      <c r="S141" s="59"/>
      <c r="T141" s="162"/>
      <c r="U141" s="160"/>
      <c r="V141" s="161"/>
      <c r="W141" s="160"/>
      <c r="X141" s="160"/>
      <c r="Y141" s="159"/>
      <c r="Z141" s="57">
        <v>416</v>
      </c>
      <c r="AA141" s="56" t="s">
        <v>3</v>
      </c>
      <c r="AB141" s="55">
        <f t="shared" si="132"/>
        <v>748.80000000000007</v>
      </c>
      <c r="AC141" s="54">
        <f t="shared" si="133"/>
        <v>74.88</v>
      </c>
      <c r="AD141" s="53">
        <f t="shared" si="134"/>
        <v>8236.8000000000011</v>
      </c>
      <c r="AE141" s="52" t="s">
        <v>2</v>
      </c>
      <c r="AF141" s="51">
        <f t="shared" si="84"/>
        <v>1</v>
      </c>
      <c r="AG141" s="50" t="s">
        <v>1</v>
      </c>
      <c r="AH141" s="49">
        <f t="shared" si="79"/>
        <v>1.8</v>
      </c>
      <c r="AI141" s="48">
        <f t="shared" si="80"/>
        <v>0.18</v>
      </c>
      <c r="AJ141" s="47">
        <f t="shared" si="81"/>
        <v>19.8</v>
      </c>
      <c r="AK141" s="46" t="s">
        <v>435</v>
      </c>
      <c r="AL141" s="45"/>
      <c r="AM141" s="44">
        <f t="shared" si="82"/>
        <v>974</v>
      </c>
      <c r="AN141" s="43">
        <f t="shared" si="115"/>
        <v>1168.8</v>
      </c>
      <c r="AO141" s="42">
        <f t="shared" si="137"/>
        <v>9740</v>
      </c>
      <c r="AP141" s="41">
        <f t="shared" si="116"/>
        <v>11688</v>
      </c>
      <c r="AU141" s="66">
        <v>110</v>
      </c>
      <c r="AV141" s="40">
        <v>9740</v>
      </c>
      <c r="AX141" s="480"/>
    </row>
    <row r="142" spans="1:50" ht="15" customHeight="1">
      <c r="A142" s="73" t="s">
        <v>1510</v>
      </c>
      <c r="B142" s="72" t="s">
        <v>391</v>
      </c>
      <c r="C142" s="74">
        <v>100</v>
      </c>
      <c r="D142" s="74">
        <v>1000</v>
      </c>
      <c r="E142" s="74">
        <v>600</v>
      </c>
      <c r="F142" s="72" t="str">
        <f t="shared" si="75"/>
        <v>1000x600x100</v>
      </c>
      <c r="G142" s="158" t="s">
        <v>437</v>
      </c>
      <c r="H142" s="68" t="s">
        <v>436</v>
      </c>
      <c r="I142" s="67" t="s">
        <v>109</v>
      </c>
      <c r="J142" s="65" t="str">
        <f t="shared" si="138"/>
        <v>C</v>
      </c>
      <c r="K142" s="64"/>
      <c r="L142" s="64"/>
      <c r="M142" s="63"/>
      <c r="N142" s="62">
        <v>3</v>
      </c>
      <c r="O142" s="55">
        <f t="shared" si="76"/>
        <v>1.8</v>
      </c>
      <c r="P142" s="54">
        <f t="shared" si="77"/>
        <v>0.18</v>
      </c>
      <c r="Q142" s="53">
        <f t="shared" si="78"/>
        <v>19.8</v>
      </c>
      <c r="R142" s="57">
        <v>16</v>
      </c>
      <c r="S142" s="59">
        <v>2</v>
      </c>
      <c r="T142" s="174">
        <f>R142*N142</f>
        <v>48</v>
      </c>
      <c r="U142" s="55">
        <f>O142*R142</f>
        <v>28.8</v>
      </c>
      <c r="V142" s="54">
        <f>P142*R142</f>
        <v>2.88</v>
      </c>
      <c r="W142" s="55">
        <f>AU142*V142</f>
        <v>316.8</v>
      </c>
      <c r="X142" s="55" t="s">
        <v>381</v>
      </c>
      <c r="Y142" s="173">
        <f>R142/S142*N142*C142+140</f>
        <v>2540</v>
      </c>
      <c r="Z142" s="156">
        <f>AA142*R142</f>
        <v>416</v>
      </c>
      <c r="AA142" s="59">
        <v>26</v>
      </c>
      <c r="AB142" s="55">
        <f t="shared" si="132"/>
        <v>748.80000000000007</v>
      </c>
      <c r="AC142" s="54">
        <f t="shared" si="133"/>
        <v>74.88</v>
      </c>
      <c r="AD142" s="53">
        <f t="shared" si="134"/>
        <v>8236.8000000000011</v>
      </c>
      <c r="AE142" s="155" t="s">
        <v>134</v>
      </c>
      <c r="AF142" s="51">
        <f t="shared" si="84"/>
        <v>29</v>
      </c>
      <c r="AG142" s="172" t="s">
        <v>137</v>
      </c>
      <c r="AH142" s="49">
        <f t="shared" si="79"/>
        <v>835.2</v>
      </c>
      <c r="AI142" s="48">
        <f t="shared" si="80"/>
        <v>83.52</v>
      </c>
      <c r="AJ142" s="47">
        <f t="shared" si="81"/>
        <v>9187.2000000000007</v>
      </c>
      <c r="AK142" s="46" t="s">
        <v>435</v>
      </c>
      <c r="AL142" s="45" t="s">
        <v>1475</v>
      </c>
      <c r="AM142" s="44">
        <f t="shared" si="82"/>
        <v>974</v>
      </c>
      <c r="AN142" s="43">
        <f t="shared" si="115"/>
        <v>1168.8</v>
      </c>
      <c r="AO142" s="42">
        <f t="shared" si="137"/>
        <v>9740</v>
      </c>
      <c r="AP142" s="41">
        <f t="shared" si="116"/>
        <v>11688</v>
      </c>
      <c r="AU142" s="66">
        <v>110</v>
      </c>
      <c r="AV142" s="40">
        <v>9740</v>
      </c>
      <c r="AX142" s="480"/>
    </row>
    <row r="143" spans="1:50" ht="15" customHeight="1">
      <c r="A143" s="73" t="s">
        <v>1510</v>
      </c>
      <c r="B143" s="72" t="s">
        <v>391</v>
      </c>
      <c r="C143" s="74">
        <v>100</v>
      </c>
      <c r="D143" s="74">
        <v>1000</v>
      </c>
      <c r="E143" s="74">
        <v>600</v>
      </c>
      <c r="F143" s="72" t="str">
        <f t="shared" ref="F143" si="139">D143&amp;"x"&amp;E143&amp;"x"&amp;C143</f>
        <v>1000x600x100</v>
      </c>
      <c r="G143" s="493" t="s">
        <v>1804</v>
      </c>
      <c r="H143" s="494" t="s">
        <v>1783</v>
      </c>
      <c r="I143" s="67" t="s">
        <v>109</v>
      </c>
      <c r="J143" s="65"/>
      <c r="K143" s="64" t="str">
        <f t="shared" ref="K143:L145" si="140">$AE143</f>
        <v>C</v>
      </c>
      <c r="L143" s="64" t="str">
        <f t="shared" si="140"/>
        <v>C</v>
      </c>
      <c r="M143" s="63"/>
      <c r="N143" s="62">
        <v>3</v>
      </c>
      <c r="O143" s="55">
        <f t="shared" ref="O143" si="141">N143*D143*E143/1000000</f>
        <v>1.8</v>
      </c>
      <c r="P143" s="54">
        <f t="shared" ref="P143" si="142">O143*C143/1000</f>
        <v>0.18</v>
      </c>
      <c r="Q143" s="53">
        <f t="shared" ref="Q143" si="143">P143*AU143</f>
        <v>19.8</v>
      </c>
      <c r="R143" s="57">
        <v>32</v>
      </c>
      <c r="S143" s="59">
        <v>4</v>
      </c>
      <c r="T143" s="174">
        <f>R143*N143</f>
        <v>96</v>
      </c>
      <c r="U143" s="55">
        <f>O143*R143</f>
        <v>57.6</v>
      </c>
      <c r="V143" s="54">
        <f>P143*R143</f>
        <v>5.76</v>
      </c>
      <c r="W143" s="55">
        <f>AU143*V143</f>
        <v>633.6</v>
      </c>
      <c r="X143" s="55" t="s">
        <v>198</v>
      </c>
      <c r="Y143" s="173">
        <f>R143/S143*N143*C143+140</f>
        <v>2540</v>
      </c>
      <c r="Z143" s="156">
        <f>AA143*R143</f>
        <v>416</v>
      </c>
      <c r="AA143" s="59">
        <v>13</v>
      </c>
      <c r="AB143" s="55">
        <f t="shared" ref="AB143" si="144">IF($AA143="--",$Z143*O143,$AA143*U143)</f>
        <v>748.80000000000007</v>
      </c>
      <c r="AC143" s="54">
        <f t="shared" ref="AC143" si="145">IF($AA143="--",$Z143*P143,$AA143*V143)</f>
        <v>74.88</v>
      </c>
      <c r="AD143" s="53">
        <f t="shared" ref="AD143" si="146">IF($AA143="--",$Z143*Q143,$AA143*W143)</f>
        <v>8236.8000000000011</v>
      </c>
      <c r="AE143" s="155" t="s">
        <v>134</v>
      </c>
      <c r="AF143" s="51">
        <f t="shared" ref="AF143" si="147">IF(LEFT(AE143,1)="A",1,IF(AG143="пач.",IF(AE143="B",ROUNDUP(6000/Q143,0),ROUNDUP(9000/Q143,0)),IF(AE143="B",ROUNDUP(6000/W143,0),ROUNDUP(9000/W143,0))))</f>
        <v>15</v>
      </c>
      <c r="AG143" s="172" t="s">
        <v>137</v>
      </c>
      <c r="AH143" s="49">
        <f t="shared" ref="AH143" si="148">IF(AG143="пач.",AF143*O143,AF143*U143)</f>
        <v>864</v>
      </c>
      <c r="AI143" s="48">
        <f t="shared" ref="AI143" si="149">IF(AG143="пач.",AF143*P143,AF143*V143)</f>
        <v>86.399999999999991</v>
      </c>
      <c r="AJ143" s="47">
        <f t="shared" ref="AJ143" si="150">IF(AG143="пач.",AF143*Q143,AF143*W143)</f>
        <v>9504</v>
      </c>
      <c r="AK143" s="46" t="s">
        <v>435</v>
      </c>
      <c r="AL143" s="45" t="s">
        <v>1828</v>
      </c>
      <c r="AM143" s="44">
        <f t="shared" ref="AM143" si="151">ROUND(AO143*C143/1000,2)</f>
        <v>974</v>
      </c>
      <c r="AN143" s="43">
        <f t="shared" ref="AN143" si="152">ROUND(AM143*1.2,2)</f>
        <v>1168.8</v>
      </c>
      <c r="AO143" s="42">
        <f t="shared" ref="AO143" si="153">ROUND(AV143*(1-$AP$10),2)</f>
        <v>9740</v>
      </c>
      <c r="AP143" s="41">
        <f t="shared" ref="AP143" si="154">ROUND(AO143*1.2,2)</f>
        <v>11688</v>
      </c>
      <c r="AU143" s="66">
        <v>110</v>
      </c>
      <c r="AV143" s="40">
        <v>9740</v>
      </c>
      <c r="AX143" s="480"/>
    </row>
    <row r="144" spans="1:50" ht="15" customHeight="1">
      <c r="A144" s="73" t="s">
        <v>1510</v>
      </c>
      <c r="B144" s="72" t="s">
        <v>391</v>
      </c>
      <c r="C144" s="74">
        <v>100</v>
      </c>
      <c r="D144" s="71">
        <v>1200</v>
      </c>
      <c r="E144" s="71">
        <v>600</v>
      </c>
      <c r="F144" s="70" t="str">
        <f t="shared" si="75"/>
        <v>1200x600x100</v>
      </c>
      <c r="G144" s="158" t="s">
        <v>434</v>
      </c>
      <c r="H144" s="68" t="s">
        <v>433</v>
      </c>
      <c r="I144" s="67" t="s">
        <v>1</v>
      </c>
      <c r="J144" s="65"/>
      <c r="K144" s="64" t="str">
        <f t="shared" si="140"/>
        <v>A</v>
      </c>
      <c r="L144" s="64" t="str">
        <f t="shared" si="140"/>
        <v>A</v>
      </c>
      <c r="M144" s="63"/>
      <c r="N144" s="62">
        <v>2</v>
      </c>
      <c r="O144" s="55">
        <f t="shared" si="76"/>
        <v>1.44</v>
      </c>
      <c r="P144" s="54">
        <f t="shared" si="77"/>
        <v>0.14399999999999999</v>
      </c>
      <c r="Q144" s="53">
        <f t="shared" si="78"/>
        <v>15.839999999999998</v>
      </c>
      <c r="R144" s="163"/>
      <c r="S144" s="59"/>
      <c r="T144" s="162"/>
      <c r="U144" s="160"/>
      <c r="V144" s="161"/>
      <c r="W144" s="160"/>
      <c r="X144" s="160"/>
      <c r="Y144" s="159"/>
      <c r="Z144" s="57">
        <v>572</v>
      </c>
      <c r="AA144" s="56" t="s">
        <v>3</v>
      </c>
      <c r="AB144" s="55">
        <f t="shared" si="132"/>
        <v>823.68</v>
      </c>
      <c r="AC144" s="54">
        <f t="shared" si="133"/>
        <v>82.367999999999995</v>
      </c>
      <c r="AD144" s="53">
        <f t="shared" si="134"/>
        <v>9060.48</v>
      </c>
      <c r="AE144" s="52" t="s">
        <v>2</v>
      </c>
      <c r="AF144" s="51">
        <f t="shared" si="84"/>
        <v>1</v>
      </c>
      <c r="AG144" s="50" t="s">
        <v>1</v>
      </c>
      <c r="AH144" s="49">
        <f t="shared" si="79"/>
        <v>1.44</v>
      </c>
      <c r="AI144" s="48">
        <f t="shared" si="80"/>
        <v>0.14399999999999999</v>
      </c>
      <c r="AJ144" s="47">
        <f t="shared" si="81"/>
        <v>15.839999999999998</v>
      </c>
      <c r="AK144" s="46" t="s">
        <v>430</v>
      </c>
      <c r="AL144" s="45"/>
      <c r="AM144" s="44">
        <f t="shared" si="82"/>
        <v>974</v>
      </c>
      <c r="AN144" s="43">
        <f t="shared" si="115"/>
        <v>1168.8</v>
      </c>
      <c r="AO144" s="42">
        <f t="shared" si="137"/>
        <v>9740</v>
      </c>
      <c r="AP144" s="41">
        <f t="shared" si="116"/>
        <v>11688</v>
      </c>
      <c r="AU144" s="66">
        <v>110</v>
      </c>
      <c r="AV144" s="40">
        <v>9740</v>
      </c>
      <c r="AX144" s="480"/>
    </row>
    <row r="145" spans="1:50" ht="15" customHeight="1">
      <c r="A145" s="73" t="s">
        <v>1510</v>
      </c>
      <c r="B145" s="72" t="s">
        <v>391</v>
      </c>
      <c r="C145" s="74">
        <v>100</v>
      </c>
      <c r="D145" s="74">
        <v>1200</v>
      </c>
      <c r="E145" s="74">
        <v>600</v>
      </c>
      <c r="F145" s="72" t="str">
        <f t="shared" si="75"/>
        <v>1200x600x100</v>
      </c>
      <c r="G145" s="158" t="s">
        <v>432</v>
      </c>
      <c r="H145" s="68" t="s">
        <v>431</v>
      </c>
      <c r="I145" s="67" t="s">
        <v>109</v>
      </c>
      <c r="J145" s="65"/>
      <c r="K145" s="64" t="str">
        <f t="shared" si="140"/>
        <v>C</v>
      </c>
      <c r="L145" s="64" t="str">
        <f t="shared" si="140"/>
        <v>C</v>
      </c>
      <c r="M145" s="63"/>
      <c r="N145" s="62">
        <v>2</v>
      </c>
      <c r="O145" s="55">
        <f t="shared" si="76"/>
        <v>1.44</v>
      </c>
      <c r="P145" s="54">
        <f t="shared" si="77"/>
        <v>0.14399999999999999</v>
      </c>
      <c r="Q145" s="53">
        <f t="shared" si="78"/>
        <v>15.839999999999998</v>
      </c>
      <c r="R145" s="57">
        <v>48</v>
      </c>
      <c r="S145" s="59">
        <v>4</v>
      </c>
      <c r="T145" s="174">
        <f>R145*N145</f>
        <v>96</v>
      </c>
      <c r="U145" s="55">
        <f>O145*R145</f>
        <v>69.12</v>
      </c>
      <c r="V145" s="54">
        <f>P145*R145</f>
        <v>6.911999999999999</v>
      </c>
      <c r="W145" s="55">
        <f>AU145*V145</f>
        <v>760.31999999999994</v>
      </c>
      <c r="X145" s="55" t="s">
        <v>158</v>
      </c>
      <c r="Y145" s="58">
        <f>R145/S145*N145*C145+140</f>
        <v>2540</v>
      </c>
      <c r="Z145" s="156">
        <f>AA145*R145</f>
        <v>528</v>
      </c>
      <c r="AA145" s="59">
        <v>11</v>
      </c>
      <c r="AB145" s="55">
        <f t="shared" si="132"/>
        <v>760.32</v>
      </c>
      <c r="AC145" s="54">
        <f t="shared" si="133"/>
        <v>76.031999999999982</v>
      </c>
      <c r="AD145" s="53">
        <f t="shared" si="134"/>
        <v>8363.5199999999986</v>
      </c>
      <c r="AE145" s="155" t="s">
        <v>134</v>
      </c>
      <c r="AF145" s="51">
        <f t="shared" si="84"/>
        <v>12</v>
      </c>
      <c r="AG145" s="172" t="s">
        <v>137</v>
      </c>
      <c r="AH145" s="49">
        <f t="shared" si="79"/>
        <v>829.44</v>
      </c>
      <c r="AI145" s="48">
        <f t="shared" si="80"/>
        <v>82.943999999999988</v>
      </c>
      <c r="AJ145" s="47">
        <f t="shared" si="81"/>
        <v>9123.84</v>
      </c>
      <c r="AK145" s="46" t="s">
        <v>430</v>
      </c>
      <c r="AL145" s="45" t="s">
        <v>429</v>
      </c>
      <c r="AM145" s="44">
        <f t="shared" si="82"/>
        <v>974</v>
      </c>
      <c r="AN145" s="43">
        <f t="shared" si="115"/>
        <v>1168.8</v>
      </c>
      <c r="AO145" s="42">
        <f t="shared" si="137"/>
        <v>9740</v>
      </c>
      <c r="AP145" s="41">
        <f t="shared" si="116"/>
        <v>11688</v>
      </c>
      <c r="AU145" s="66">
        <v>110</v>
      </c>
      <c r="AV145" s="40">
        <v>9740</v>
      </c>
      <c r="AX145" s="480"/>
    </row>
    <row r="146" spans="1:50" ht="15" customHeight="1">
      <c r="A146" s="73" t="s">
        <v>1510</v>
      </c>
      <c r="B146" s="72" t="s">
        <v>391</v>
      </c>
      <c r="C146" s="71">
        <v>120</v>
      </c>
      <c r="D146" s="71">
        <v>1000</v>
      </c>
      <c r="E146" s="71">
        <v>600</v>
      </c>
      <c r="F146" s="70" t="str">
        <f t="shared" si="75"/>
        <v>1000x600x120</v>
      </c>
      <c r="G146" s="158" t="s">
        <v>428</v>
      </c>
      <c r="H146" s="68" t="s">
        <v>427</v>
      </c>
      <c r="I146" s="67" t="s">
        <v>1</v>
      </c>
      <c r="J146" s="65" t="str">
        <f t="shared" ref="J146:M147" si="155">$AE146</f>
        <v>C</v>
      </c>
      <c r="K146" s="64" t="str">
        <f t="shared" si="155"/>
        <v>C</v>
      </c>
      <c r="L146" s="64" t="str">
        <f t="shared" si="155"/>
        <v>C</v>
      </c>
      <c r="M146" s="63" t="str">
        <f t="shared" si="155"/>
        <v>C</v>
      </c>
      <c r="N146" s="62">
        <v>2</v>
      </c>
      <c r="O146" s="55">
        <f t="shared" si="76"/>
        <v>1.2</v>
      </c>
      <c r="P146" s="54">
        <f t="shared" si="77"/>
        <v>0.14399999999999999</v>
      </c>
      <c r="Q146" s="53">
        <f t="shared" si="78"/>
        <v>15.839999999999998</v>
      </c>
      <c r="R146" s="163"/>
      <c r="S146" s="59"/>
      <c r="T146" s="162"/>
      <c r="U146" s="160"/>
      <c r="V146" s="161"/>
      <c r="W146" s="160"/>
      <c r="X146" s="160"/>
      <c r="Y146" s="159"/>
      <c r="Z146" s="57">
        <v>572</v>
      </c>
      <c r="AA146" s="56" t="s">
        <v>3</v>
      </c>
      <c r="AB146" s="55">
        <f t="shared" si="132"/>
        <v>686.4</v>
      </c>
      <c r="AC146" s="54">
        <f t="shared" si="133"/>
        <v>82.367999999999995</v>
      </c>
      <c r="AD146" s="53">
        <f t="shared" si="134"/>
        <v>9060.48</v>
      </c>
      <c r="AE146" s="155" t="s">
        <v>134</v>
      </c>
      <c r="AF146" s="51">
        <f t="shared" si="84"/>
        <v>569</v>
      </c>
      <c r="AG146" s="50" t="s">
        <v>1</v>
      </c>
      <c r="AH146" s="49">
        <f t="shared" si="79"/>
        <v>682.8</v>
      </c>
      <c r="AI146" s="48">
        <f t="shared" si="80"/>
        <v>81.935999999999993</v>
      </c>
      <c r="AJ146" s="47">
        <f t="shared" si="81"/>
        <v>9012.9599999999991</v>
      </c>
      <c r="AK146" s="46" t="s">
        <v>426</v>
      </c>
      <c r="AL146" s="45"/>
      <c r="AM146" s="44">
        <f t="shared" si="82"/>
        <v>1168.8</v>
      </c>
      <c r="AN146" s="43">
        <f t="shared" si="115"/>
        <v>1402.56</v>
      </c>
      <c r="AO146" s="42">
        <f t="shared" si="137"/>
        <v>9740</v>
      </c>
      <c r="AP146" s="41">
        <f t="shared" si="116"/>
        <v>11688</v>
      </c>
      <c r="AU146" s="66">
        <v>110</v>
      </c>
      <c r="AV146" s="40">
        <v>9740</v>
      </c>
      <c r="AX146" s="480"/>
    </row>
    <row r="147" spans="1:50" ht="15" customHeight="1">
      <c r="A147" s="73" t="s">
        <v>1510</v>
      </c>
      <c r="B147" s="72" t="s">
        <v>391</v>
      </c>
      <c r="C147" s="74">
        <v>120</v>
      </c>
      <c r="D147" s="74">
        <v>1000</v>
      </c>
      <c r="E147" s="74">
        <v>600</v>
      </c>
      <c r="F147" s="72" t="str">
        <f t="shared" ref="F147:F220" si="156">D147&amp;"x"&amp;E147&amp;"x"&amp;C147</f>
        <v>1000x600x120</v>
      </c>
      <c r="G147" s="158" t="s">
        <v>1449</v>
      </c>
      <c r="H147" s="68" t="s">
        <v>1451</v>
      </c>
      <c r="I147" s="67" t="s">
        <v>109</v>
      </c>
      <c r="J147" s="65" t="str">
        <f t="shared" si="155"/>
        <v>C</v>
      </c>
      <c r="K147" s="64"/>
      <c r="L147" s="64"/>
      <c r="M147" s="63"/>
      <c r="N147" s="62">
        <v>2</v>
      </c>
      <c r="O147" s="55">
        <f t="shared" ref="O147:O220" si="157">N147*D147*E147/1000000</f>
        <v>1.2</v>
      </c>
      <c r="P147" s="54">
        <f t="shared" ref="P147:P220" si="158">O147*C147/1000</f>
        <v>0.14399999999999999</v>
      </c>
      <c r="Q147" s="53">
        <f t="shared" ref="Q147:Q220" si="159">P147*AU147</f>
        <v>15.839999999999998</v>
      </c>
      <c r="R147" s="57">
        <v>20</v>
      </c>
      <c r="S147" s="59">
        <v>2</v>
      </c>
      <c r="T147" s="174">
        <f>R147*N147</f>
        <v>40</v>
      </c>
      <c r="U147" s="55">
        <f>O147*R147</f>
        <v>24</v>
      </c>
      <c r="V147" s="54">
        <f>P147*R147</f>
        <v>2.88</v>
      </c>
      <c r="W147" s="55">
        <f>AU147*V147</f>
        <v>316.8</v>
      </c>
      <c r="X147" s="55" t="s">
        <v>381</v>
      </c>
      <c r="Y147" s="179">
        <f>R147/S147*N147*C147+140</f>
        <v>2540</v>
      </c>
      <c r="Z147" s="156">
        <f>AA147*R147</f>
        <v>520</v>
      </c>
      <c r="AA147" s="59">
        <v>26</v>
      </c>
      <c r="AB147" s="55">
        <f t="shared" si="132"/>
        <v>624</v>
      </c>
      <c r="AC147" s="54">
        <f t="shared" si="133"/>
        <v>74.88</v>
      </c>
      <c r="AD147" s="53">
        <f t="shared" si="134"/>
        <v>8236.8000000000011</v>
      </c>
      <c r="AE147" s="155" t="s">
        <v>134</v>
      </c>
      <c r="AF147" s="51">
        <f t="shared" si="84"/>
        <v>29</v>
      </c>
      <c r="AG147" s="172" t="s">
        <v>137</v>
      </c>
      <c r="AH147" s="49">
        <f t="shared" ref="AH147:AH220" si="160">IF(AG147="пач.",AF147*O147,AF147*U147)</f>
        <v>696</v>
      </c>
      <c r="AI147" s="48">
        <f t="shared" ref="AI147:AI220" si="161">IF(AG147="пач.",AF147*P147,AF147*V147)</f>
        <v>83.52</v>
      </c>
      <c r="AJ147" s="47">
        <f t="shared" ref="AJ147:AJ220" si="162">IF(AG147="пач.",AF147*Q147,AF147*W147)</f>
        <v>9187.2000000000007</v>
      </c>
      <c r="AK147" s="46" t="s">
        <v>426</v>
      </c>
      <c r="AL147" s="45" t="s">
        <v>1477</v>
      </c>
      <c r="AM147" s="44">
        <f t="shared" ref="AM147:AM220" si="163">ROUND(AO147*C147/1000,2)</f>
        <v>1168.8</v>
      </c>
      <c r="AN147" s="43">
        <f t="shared" si="115"/>
        <v>1402.56</v>
      </c>
      <c r="AO147" s="42">
        <f t="shared" si="137"/>
        <v>9740</v>
      </c>
      <c r="AP147" s="41">
        <f t="shared" si="116"/>
        <v>11688</v>
      </c>
      <c r="AU147" s="66">
        <v>110</v>
      </c>
      <c r="AV147" s="40">
        <v>9740</v>
      </c>
      <c r="AX147" s="480"/>
    </row>
    <row r="148" spans="1:50" ht="15" customHeight="1">
      <c r="A148" s="73" t="s">
        <v>1510</v>
      </c>
      <c r="B148" s="72" t="s">
        <v>391</v>
      </c>
      <c r="C148" s="74">
        <v>120</v>
      </c>
      <c r="D148" s="71">
        <v>1200</v>
      </c>
      <c r="E148" s="71">
        <v>600</v>
      </c>
      <c r="F148" s="70" t="str">
        <f t="shared" si="156"/>
        <v>1200x600x120</v>
      </c>
      <c r="G148" s="158" t="s">
        <v>425</v>
      </c>
      <c r="H148" s="68" t="s">
        <v>424</v>
      </c>
      <c r="I148" s="67" t="s">
        <v>1</v>
      </c>
      <c r="J148" s="65"/>
      <c r="K148" s="64" t="str">
        <f t="shared" ref="K148:L149" si="164">$AE148</f>
        <v>B</v>
      </c>
      <c r="L148" s="64" t="str">
        <f t="shared" si="164"/>
        <v>B</v>
      </c>
      <c r="M148" s="63"/>
      <c r="N148" s="62">
        <v>2</v>
      </c>
      <c r="O148" s="55">
        <f t="shared" si="157"/>
        <v>1.44</v>
      </c>
      <c r="P148" s="54">
        <f t="shared" si="158"/>
        <v>0.17279999999999998</v>
      </c>
      <c r="Q148" s="53">
        <f t="shared" si="159"/>
        <v>19.007999999999999</v>
      </c>
      <c r="R148" s="163"/>
      <c r="S148" s="59"/>
      <c r="T148" s="162"/>
      <c r="U148" s="160"/>
      <c r="V148" s="161"/>
      <c r="W148" s="160"/>
      <c r="X148" s="160"/>
      <c r="Y148" s="159"/>
      <c r="Z148" s="57">
        <v>484</v>
      </c>
      <c r="AA148" s="56" t="s">
        <v>3</v>
      </c>
      <c r="AB148" s="55">
        <f t="shared" si="132"/>
        <v>696.95999999999992</v>
      </c>
      <c r="AC148" s="54">
        <f t="shared" si="133"/>
        <v>83.635199999999998</v>
      </c>
      <c r="AD148" s="53">
        <f t="shared" si="134"/>
        <v>9199.8719999999994</v>
      </c>
      <c r="AE148" s="472" t="s">
        <v>205</v>
      </c>
      <c r="AF148" s="51">
        <f t="shared" ref="AF148:AF223" si="165">IF(LEFT(AE148,1)="A",1,IF(AG148="пач.",IF(AE148="B",ROUNDUP(6000/Q148,0),ROUNDUP(9000/Q148,0)),IF(AE148="B",ROUNDUP(6000/W148,0),ROUNDUP(9000/W148,0))))</f>
        <v>316</v>
      </c>
      <c r="AG148" s="50" t="s">
        <v>1</v>
      </c>
      <c r="AH148" s="49">
        <f t="shared" si="160"/>
        <v>455.03999999999996</v>
      </c>
      <c r="AI148" s="48">
        <f t="shared" si="161"/>
        <v>54.604799999999997</v>
      </c>
      <c r="AJ148" s="47">
        <f t="shared" si="162"/>
        <v>6006.5279999999993</v>
      </c>
      <c r="AK148" s="46" t="s">
        <v>423</v>
      </c>
      <c r="AL148" s="45"/>
      <c r="AM148" s="44">
        <f t="shared" si="163"/>
        <v>1168.8</v>
      </c>
      <c r="AN148" s="43">
        <f t="shared" si="115"/>
        <v>1402.56</v>
      </c>
      <c r="AO148" s="42">
        <f t="shared" si="137"/>
        <v>9740</v>
      </c>
      <c r="AP148" s="41">
        <f t="shared" si="116"/>
        <v>11688</v>
      </c>
      <c r="AU148" s="66">
        <v>110</v>
      </c>
      <c r="AV148" s="40">
        <v>9740</v>
      </c>
      <c r="AX148" s="480"/>
    </row>
    <row r="149" spans="1:50" ht="15" customHeight="1">
      <c r="A149" s="73" t="s">
        <v>1510</v>
      </c>
      <c r="B149" s="72" t="s">
        <v>391</v>
      </c>
      <c r="C149" s="74">
        <v>120</v>
      </c>
      <c r="D149" s="74">
        <v>1200</v>
      </c>
      <c r="E149" s="74">
        <v>600</v>
      </c>
      <c r="F149" s="72" t="str">
        <f t="shared" si="156"/>
        <v>1200x600x120</v>
      </c>
      <c r="G149" s="158" t="s">
        <v>1450</v>
      </c>
      <c r="H149" s="68" t="s">
        <v>1452</v>
      </c>
      <c r="I149" s="67" t="s">
        <v>109</v>
      </c>
      <c r="J149" s="65"/>
      <c r="K149" s="64" t="str">
        <f t="shared" si="164"/>
        <v>C</v>
      </c>
      <c r="L149" s="64" t="str">
        <f t="shared" si="164"/>
        <v>C</v>
      </c>
      <c r="M149" s="63"/>
      <c r="N149" s="62">
        <v>2</v>
      </c>
      <c r="O149" s="55">
        <f t="shared" si="157"/>
        <v>1.44</v>
      </c>
      <c r="P149" s="54">
        <f t="shared" si="158"/>
        <v>0.17279999999999998</v>
      </c>
      <c r="Q149" s="53">
        <f t="shared" si="159"/>
        <v>19.007999999999999</v>
      </c>
      <c r="R149" s="57">
        <v>40</v>
      </c>
      <c r="S149" s="59">
        <v>4</v>
      </c>
      <c r="T149" s="174">
        <f>R149*N149</f>
        <v>80</v>
      </c>
      <c r="U149" s="55">
        <f>O149*R149</f>
        <v>57.599999999999994</v>
      </c>
      <c r="V149" s="54">
        <f>P149*R149</f>
        <v>6.911999999999999</v>
      </c>
      <c r="W149" s="55">
        <f>AU149*V149</f>
        <v>760.31999999999994</v>
      </c>
      <c r="X149" s="55" t="s">
        <v>158</v>
      </c>
      <c r="Y149" s="58">
        <f>R149/S149*N149*C149+140</f>
        <v>2540</v>
      </c>
      <c r="Z149" s="156">
        <f>AA149*R149</f>
        <v>440</v>
      </c>
      <c r="AA149" s="59">
        <v>11</v>
      </c>
      <c r="AB149" s="55">
        <f t="shared" si="132"/>
        <v>633.59999999999991</v>
      </c>
      <c r="AC149" s="54">
        <f t="shared" si="133"/>
        <v>76.031999999999982</v>
      </c>
      <c r="AD149" s="53">
        <f t="shared" si="134"/>
        <v>8363.5199999999986</v>
      </c>
      <c r="AE149" s="155" t="s">
        <v>134</v>
      </c>
      <c r="AF149" s="51">
        <f t="shared" si="165"/>
        <v>12</v>
      </c>
      <c r="AG149" s="172" t="s">
        <v>137</v>
      </c>
      <c r="AH149" s="49">
        <f t="shared" si="160"/>
        <v>691.19999999999993</v>
      </c>
      <c r="AI149" s="48">
        <f t="shared" si="161"/>
        <v>82.943999999999988</v>
      </c>
      <c r="AJ149" s="47">
        <f t="shared" si="162"/>
        <v>9123.84</v>
      </c>
      <c r="AK149" s="46" t="s">
        <v>423</v>
      </c>
      <c r="AL149" s="45" t="s">
        <v>1474</v>
      </c>
      <c r="AM149" s="44">
        <f t="shared" si="163"/>
        <v>1168.8</v>
      </c>
      <c r="AN149" s="43">
        <f t="shared" si="115"/>
        <v>1402.56</v>
      </c>
      <c r="AO149" s="42">
        <f t="shared" si="137"/>
        <v>9740</v>
      </c>
      <c r="AP149" s="41">
        <f t="shared" si="116"/>
        <v>11688</v>
      </c>
      <c r="AU149" s="66">
        <v>110</v>
      </c>
      <c r="AV149" s="40">
        <v>9740</v>
      </c>
      <c r="AX149" s="480"/>
    </row>
    <row r="150" spans="1:50" ht="15" customHeight="1">
      <c r="A150" s="73" t="s">
        <v>1510</v>
      </c>
      <c r="B150" s="72" t="s">
        <v>391</v>
      </c>
      <c r="C150" s="71">
        <v>130</v>
      </c>
      <c r="D150" s="71">
        <v>1000</v>
      </c>
      <c r="E150" s="71">
        <v>600</v>
      </c>
      <c r="F150" s="70" t="str">
        <f t="shared" si="156"/>
        <v>1000x600x130</v>
      </c>
      <c r="G150" s="158" t="s">
        <v>422</v>
      </c>
      <c r="H150" s="68" t="s">
        <v>421</v>
      </c>
      <c r="I150" s="67" t="s">
        <v>1</v>
      </c>
      <c r="J150" s="65" t="str">
        <f t="shared" ref="J150:M151" si="166">$AE150</f>
        <v>C</v>
      </c>
      <c r="K150" s="64" t="str">
        <f t="shared" si="166"/>
        <v>C</v>
      </c>
      <c r="L150" s="64" t="str">
        <f t="shared" si="166"/>
        <v>C</v>
      </c>
      <c r="M150" s="63" t="str">
        <f t="shared" si="166"/>
        <v>C</v>
      </c>
      <c r="N150" s="62">
        <v>2</v>
      </c>
      <c r="O150" s="55">
        <f t="shared" si="157"/>
        <v>1.2</v>
      </c>
      <c r="P150" s="54">
        <f t="shared" si="158"/>
        <v>0.156</v>
      </c>
      <c r="Q150" s="53">
        <f t="shared" si="159"/>
        <v>17.16</v>
      </c>
      <c r="R150" s="163"/>
      <c r="S150" s="59"/>
      <c r="T150" s="162"/>
      <c r="U150" s="160"/>
      <c r="V150" s="161"/>
      <c r="W150" s="160"/>
      <c r="X150" s="160"/>
      <c r="Y150" s="159"/>
      <c r="Z150" s="57">
        <v>520</v>
      </c>
      <c r="AA150" s="56" t="s">
        <v>3</v>
      </c>
      <c r="AB150" s="55">
        <f t="shared" si="132"/>
        <v>624</v>
      </c>
      <c r="AC150" s="54">
        <f t="shared" si="133"/>
        <v>81.12</v>
      </c>
      <c r="AD150" s="53">
        <f t="shared" si="134"/>
        <v>8923.2000000000007</v>
      </c>
      <c r="AE150" s="155" t="s">
        <v>134</v>
      </c>
      <c r="AF150" s="51">
        <f t="shared" si="165"/>
        <v>525</v>
      </c>
      <c r="AG150" s="50" t="s">
        <v>1</v>
      </c>
      <c r="AH150" s="49">
        <f t="shared" si="160"/>
        <v>630</v>
      </c>
      <c r="AI150" s="48">
        <f t="shared" si="161"/>
        <v>81.900000000000006</v>
      </c>
      <c r="AJ150" s="47">
        <f t="shared" si="162"/>
        <v>9009</v>
      </c>
      <c r="AK150" s="46" t="s">
        <v>420</v>
      </c>
      <c r="AL150" s="45"/>
      <c r="AM150" s="44">
        <f t="shared" si="163"/>
        <v>1266.2</v>
      </c>
      <c r="AN150" s="43">
        <f t="shared" si="115"/>
        <v>1519.44</v>
      </c>
      <c r="AO150" s="42">
        <f t="shared" si="137"/>
        <v>9740</v>
      </c>
      <c r="AP150" s="41">
        <f t="shared" si="116"/>
        <v>11688</v>
      </c>
      <c r="AU150" s="66">
        <v>110</v>
      </c>
      <c r="AV150" s="40">
        <v>9740</v>
      </c>
      <c r="AX150" s="480"/>
    </row>
    <row r="151" spans="1:50" ht="15" customHeight="1">
      <c r="A151" s="73" t="s">
        <v>1510</v>
      </c>
      <c r="B151" s="72" t="s">
        <v>391</v>
      </c>
      <c r="C151" s="74">
        <v>130</v>
      </c>
      <c r="D151" s="71">
        <v>1200</v>
      </c>
      <c r="E151" s="71">
        <v>600</v>
      </c>
      <c r="F151" s="70" t="str">
        <f t="shared" si="156"/>
        <v>1200x600x130</v>
      </c>
      <c r="G151" s="158" t="s">
        <v>419</v>
      </c>
      <c r="H151" s="68" t="s">
        <v>418</v>
      </c>
      <c r="I151" s="67" t="s">
        <v>1</v>
      </c>
      <c r="J151" s="65"/>
      <c r="K151" s="64" t="str">
        <f t="shared" si="166"/>
        <v>C</v>
      </c>
      <c r="L151" s="64" t="str">
        <f t="shared" si="166"/>
        <v>C</v>
      </c>
      <c r="M151" s="63"/>
      <c r="N151" s="62">
        <v>2</v>
      </c>
      <c r="O151" s="55">
        <f t="shared" si="157"/>
        <v>1.44</v>
      </c>
      <c r="P151" s="54">
        <f t="shared" si="158"/>
        <v>0.18719999999999998</v>
      </c>
      <c r="Q151" s="53">
        <f t="shared" si="159"/>
        <v>20.591999999999999</v>
      </c>
      <c r="R151" s="163"/>
      <c r="S151" s="59"/>
      <c r="T151" s="162"/>
      <c r="U151" s="160"/>
      <c r="V151" s="161"/>
      <c r="W151" s="160"/>
      <c r="X151" s="160"/>
      <c r="Y151" s="159"/>
      <c r="Z151" s="57">
        <v>440</v>
      </c>
      <c r="AA151" s="56" t="s">
        <v>3</v>
      </c>
      <c r="AB151" s="55">
        <f t="shared" si="132"/>
        <v>633.6</v>
      </c>
      <c r="AC151" s="54">
        <f t="shared" si="133"/>
        <v>82.367999999999995</v>
      </c>
      <c r="AD151" s="53">
        <f t="shared" si="134"/>
        <v>9060.48</v>
      </c>
      <c r="AE151" s="155" t="s">
        <v>134</v>
      </c>
      <c r="AF151" s="51">
        <f t="shared" si="165"/>
        <v>438</v>
      </c>
      <c r="AG151" s="50" t="s">
        <v>1</v>
      </c>
      <c r="AH151" s="49">
        <f t="shared" si="160"/>
        <v>630.72</v>
      </c>
      <c r="AI151" s="48">
        <f t="shared" si="161"/>
        <v>81.993599999999986</v>
      </c>
      <c r="AJ151" s="47">
        <f t="shared" si="162"/>
        <v>9019.2960000000003</v>
      </c>
      <c r="AK151" s="46" t="s">
        <v>417</v>
      </c>
      <c r="AL151" s="45"/>
      <c r="AM151" s="44">
        <f t="shared" si="163"/>
        <v>1266.2</v>
      </c>
      <c r="AN151" s="43">
        <f t="shared" si="115"/>
        <v>1519.44</v>
      </c>
      <c r="AO151" s="42">
        <f t="shared" si="137"/>
        <v>9740</v>
      </c>
      <c r="AP151" s="41">
        <f t="shared" si="116"/>
        <v>11688</v>
      </c>
      <c r="AU151" s="66">
        <v>110</v>
      </c>
      <c r="AV151" s="40">
        <v>9740</v>
      </c>
      <c r="AX151" s="480"/>
    </row>
    <row r="152" spans="1:50" ht="15" customHeight="1">
      <c r="A152" s="73" t="s">
        <v>1510</v>
      </c>
      <c r="B152" s="72" t="s">
        <v>391</v>
      </c>
      <c r="C152" s="71">
        <v>140</v>
      </c>
      <c r="D152" s="71">
        <v>1000</v>
      </c>
      <c r="E152" s="71">
        <v>600</v>
      </c>
      <c r="F152" s="70" t="str">
        <f t="shared" si="156"/>
        <v>1000x600x140</v>
      </c>
      <c r="G152" s="158" t="s">
        <v>416</v>
      </c>
      <c r="H152" s="68" t="s">
        <v>415</v>
      </c>
      <c r="I152" s="67" t="s">
        <v>1</v>
      </c>
      <c r="J152" s="65" t="str">
        <f t="shared" ref="J152:M155" si="167">$AE152</f>
        <v>C</v>
      </c>
      <c r="K152" s="64" t="str">
        <f t="shared" si="167"/>
        <v>C</v>
      </c>
      <c r="L152" s="64" t="str">
        <f t="shared" si="167"/>
        <v>C</v>
      </c>
      <c r="M152" s="63" t="str">
        <f t="shared" si="167"/>
        <v>C</v>
      </c>
      <c r="N152" s="62">
        <v>2</v>
      </c>
      <c r="O152" s="55">
        <f t="shared" si="157"/>
        <v>1.2</v>
      </c>
      <c r="P152" s="54">
        <f t="shared" si="158"/>
        <v>0.16800000000000001</v>
      </c>
      <c r="Q152" s="53">
        <f t="shared" si="159"/>
        <v>18.48</v>
      </c>
      <c r="R152" s="163"/>
      <c r="S152" s="59"/>
      <c r="T152" s="162"/>
      <c r="U152" s="160"/>
      <c r="V152" s="161"/>
      <c r="W152" s="160"/>
      <c r="X152" s="160"/>
      <c r="Y152" s="159"/>
      <c r="Z152" s="57">
        <v>468</v>
      </c>
      <c r="AA152" s="56" t="s">
        <v>3</v>
      </c>
      <c r="AB152" s="55">
        <f t="shared" si="132"/>
        <v>561.6</v>
      </c>
      <c r="AC152" s="54">
        <f t="shared" si="133"/>
        <v>78.624000000000009</v>
      </c>
      <c r="AD152" s="53">
        <f t="shared" si="134"/>
        <v>8648.64</v>
      </c>
      <c r="AE152" s="155" t="s">
        <v>134</v>
      </c>
      <c r="AF152" s="51">
        <f t="shared" si="165"/>
        <v>488</v>
      </c>
      <c r="AG152" s="50" t="s">
        <v>1</v>
      </c>
      <c r="AH152" s="49">
        <f t="shared" si="160"/>
        <v>585.6</v>
      </c>
      <c r="AI152" s="48">
        <f t="shared" si="161"/>
        <v>81.984000000000009</v>
      </c>
      <c r="AJ152" s="47">
        <f t="shared" si="162"/>
        <v>9018.24</v>
      </c>
      <c r="AK152" s="46" t="s">
        <v>414</v>
      </c>
      <c r="AL152" s="45"/>
      <c r="AM152" s="44">
        <f t="shared" si="163"/>
        <v>1363.6</v>
      </c>
      <c r="AN152" s="43">
        <f t="shared" si="115"/>
        <v>1636.32</v>
      </c>
      <c r="AO152" s="42">
        <f t="shared" si="137"/>
        <v>9740</v>
      </c>
      <c r="AP152" s="41">
        <f t="shared" si="116"/>
        <v>11688</v>
      </c>
      <c r="AU152" s="66">
        <v>110</v>
      </c>
      <c r="AV152" s="40">
        <v>9740</v>
      </c>
      <c r="AX152" s="480"/>
    </row>
    <row r="153" spans="1:50" ht="15" customHeight="1">
      <c r="A153" s="73" t="s">
        <v>1510</v>
      </c>
      <c r="B153" s="72" t="s">
        <v>391</v>
      </c>
      <c r="C153" s="74">
        <v>140</v>
      </c>
      <c r="D153" s="74">
        <v>1000</v>
      </c>
      <c r="E153" s="74">
        <v>600</v>
      </c>
      <c r="F153" s="72" t="str">
        <f t="shared" si="156"/>
        <v>1000x600x140</v>
      </c>
      <c r="G153" s="493" t="s">
        <v>1788</v>
      </c>
      <c r="H153" s="494" t="s">
        <v>1784</v>
      </c>
      <c r="I153" s="67" t="s">
        <v>109</v>
      </c>
      <c r="J153" s="65"/>
      <c r="K153" s="64" t="str">
        <f t="shared" si="167"/>
        <v>C</v>
      </c>
      <c r="L153" s="64" t="str">
        <f t="shared" si="167"/>
        <v>C</v>
      </c>
      <c r="M153" s="63"/>
      <c r="N153" s="62">
        <v>2</v>
      </c>
      <c r="O153" s="55">
        <f t="shared" si="157"/>
        <v>1.2</v>
      </c>
      <c r="P153" s="54">
        <f t="shared" si="158"/>
        <v>0.16800000000000001</v>
      </c>
      <c r="Q153" s="53">
        <f t="shared" si="159"/>
        <v>18.48</v>
      </c>
      <c r="R153" s="57">
        <v>32</v>
      </c>
      <c r="S153" s="59">
        <v>4</v>
      </c>
      <c r="T153" s="174">
        <f>R153*N153</f>
        <v>64</v>
      </c>
      <c r="U153" s="55">
        <f>O153*R153</f>
        <v>38.4</v>
      </c>
      <c r="V153" s="54">
        <f>P153*R153</f>
        <v>5.3760000000000003</v>
      </c>
      <c r="W153" s="55">
        <f>AU153*V153</f>
        <v>591.36</v>
      </c>
      <c r="X153" s="55" t="s">
        <v>198</v>
      </c>
      <c r="Y153" s="173">
        <f>R153/S153*N153*C153+140</f>
        <v>2380</v>
      </c>
      <c r="Z153" s="156">
        <f>AA153*R153</f>
        <v>416</v>
      </c>
      <c r="AA153" s="59">
        <v>13</v>
      </c>
      <c r="AB153" s="55">
        <f t="shared" si="132"/>
        <v>499.2</v>
      </c>
      <c r="AC153" s="54">
        <f t="shared" si="133"/>
        <v>69.888000000000005</v>
      </c>
      <c r="AD153" s="53">
        <f t="shared" si="134"/>
        <v>7687.68</v>
      </c>
      <c r="AE153" s="155" t="s">
        <v>134</v>
      </c>
      <c r="AF153" s="51">
        <f t="shared" si="165"/>
        <v>16</v>
      </c>
      <c r="AG153" s="172" t="s">
        <v>137</v>
      </c>
      <c r="AH153" s="49">
        <f t="shared" si="160"/>
        <v>614.4</v>
      </c>
      <c r="AI153" s="48">
        <f t="shared" si="161"/>
        <v>86.016000000000005</v>
      </c>
      <c r="AJ153" s="47">
        <f t="shared" si="162"/>
        <v>9461.76</v>
      </c>
      <c r="AK153" s="46" t="s">
        <v>414</v>
      </c>
      <c r="AL153" s="45" t="s">
        <v>1829</v>
      </c>
      <c r="AM153" s="44">
        <f t="shared" si="163"/>
        <v>1363.6</v>
      </c>
      <c r="AN153" s="43">
        <f t="shared" si="115"/>
        <v>1636.32</v>
      </c>
      <c r="AO153" s="42">
        <f t="shared" si="137"/>
        <v>9740</v>
      </c>
      <c r="AP153" s="41">
        <f t="shared" si="116"/>
        <v>11688</v>
      </c>
      <c r="AU153" s="66">
        <v>110</v>
      </c>
      <c r="AV153" s="40">
        <v>9740</v>
      </c>
      <c r="AX153" s="480"/>
    </row>
    <row r="154" spans="1:50" ht="15" customHeight="1">
      <c r="A154" s="73" t="s">
        <v>1510</v>
      </c>
      <c r="B154" s="72" t="s">
        <v>391</v>
      </c>
      <c r="C154" s="74">
        <v>140</v>
      </c>
      <c r="D154" s="71">
        <v>1200</v>
      </c>
      <c r="E154" s="71">
        <v>600</v>
      </c>
      <c r="F154" s="70" t="str">
        <f t="shared" si="156"/>
        <v>1200x600x140</v>
      </c>
      <c r="G154" s="158" t="s">
        <v>413</v>
      </c>
      <c r="H154" s="68" t="s">
        <v>412</v>
      </c>
      <c r="I154" s="67" t="s">
        <v>1</v>
      </c>
      <c r="J154" s="65"/>
      <c r="K154" s="64" t="str">
        <f t="shared" si="167"/>
        <v>C</v>
      </c>
      <c r="L154" s="64" t="str">
        <f t="shared" si="167"/>
        <v>C</v>
      </c>
      <c r="M154" s="63"/>
      <c r="N154" s="62">
        <v>2</v>
      </c>
      <c r="O154" s="55">
        <f t="shared" si="157"/>
        <v>1.44</v>
      </c>
      <c r="P154" s="54">
        <f t="shared" si="158"/>
        <v>0.2016</v>
      </c>
      <c r="Q154" s="53">
        <f t="shared" si="159"/>
        <v>22.176000000000002</v>
      </c>
      <c r="R154" s="163"/>
      <c r="S154" s="59"/>
      <c r="T154" s="162"/>
      <c r="U154" s="160"/>
      <c r="V154" s="161"/>
      <c r="W154" s="160"/>
      <c r="X154" s="160"/>
      <c r="Y154" s="159"/>
      <c r="Z154" s="57">
        <v>396</v>
      </c>
      <c r="AA154" s="56" t="s">
        <v>3</v>
      </c>
      <c r="AB154" s="55">
        <f t="shared" si="132"/>
        <v>570.24</v>
      </c>
      <c r="AC154" s="54">
        <f t="shared" si="133"/>
        <v>79.833600000000004</v>
      </c>
      <c r="AD154" s="53">
        <f t="shared" si="134"/>
        <v>8781.6959999999999</v>
      </c>
      <c r="AE154" s="155" t="s">
        <v>134</v>
      </c>
      <c r="AF154" s="51">
        <f t="shared" si="165"/>
        <v>406</v>
      </c>
      <c r="AG154" s="50" t="s">
        <v>1</v>
      </c>
      <c r="AH154" s="49">
        <f t="shared" si="160"/>
        <v>584.64</v>
      </c>
      <c r="AI154" s="48">
        <f t="shared" si="161"/>
        <v>81.849599999999995</v>
      </c>
      <c r="AJ154" s="47">
        <f t="shared" si="162"/>
        <v>9003.4560000000001</v>
      </c>
      <c r="AK154" s="46" t="s">
        <v>411</v>
      </c>
      <c r="AL154" s="45"/>
      <c r="AM154" s="44">
        <f t="shared" si="163"/>
        <v>1363.6</v>
      </c>
      <c r="AN154" s="43">
        <f t="shared" si="115"/>
        <v>1636.32</v>
      </c>
      <c r="AO154" s="42">
        <f t="shared" si="137"/>
        <v>9740</v>
      </c>
      <c r="AP154" s="41">
        <f t="shared" si="116"/>
        <v>11688</v>
      </c>
      <c r="AU154" s="66">
        <v>110</v>
      </c>
      <c r="AV154" s="40">
        <v>9740</v>
      </c>
      <c r="AX154" s="480"/>
    </row>
    <row r="155" spans="1:50" ht="15" customHeight="1">
      <c r="A155" s="73" t="s">
        <v>1510</v>
      </c>
      <c r="B155" s="72" t="s">
        <v>391</v>
      </c>
      <c r="C155" s="74">
        <v>140</v>
      </c>
      <c r="D155" s="74">
        <v>1200</v>
      </c>
      <c r="E155" s="74">
        <v>600</v>
      </c>
      <c r="F155" s="72" t="str">
        <f t="shared" ref="F155" si="168">D155&amp;"x"&amp;E155&amp;"x"&amp;C155</f>
        <v>1200x600x140</v>
      </c>
      <c r="G155" s="493" t="s">
        <v>1789</v>
      </c>
      <c r="H155" s="494" t="s">
        <v>1785</v>
      </c>
      <c r="I155" s="67" t="s">
        <v>109</v>
      </c>
      <c r="J155" s="65"/>
      <c r="K155" s="64" t="str">
        <f t="shared" si="167"/>
        <v>C</v>
      </c>
      <c r="L155" s="64" t="str">
        <f t="shared" si="167"/>
        <v>C</v>
      </c>
      <c r="M155" s="63"/>
      <c r="N155" s="62">
        <v>2</v>
      </c>
      <c r="O155" s="55">
        <f t="shared" ref="O155" si="169">N155*D155*E155/1000000</f>
        <v>1.44</v>
      </c>
      <c r="P155" s="54">
        <f t="shared" ref="P155" si="170">O155*C155/1000</f>
        <v>0.2016</v>
      </c>
      <c r="Q155" s="53">
        <f t="shared" ref="Q155" si="171">P155*AU155</f>
        <v>22.176000000000002</v>
      </c>
      <c r="R155" s="57">
        <v>32</v>
      </c>
      <c r="S155" s="59">
        <v>4</v>
      </c>
      <c r="T155" s="174">
        <f>R155*N155</f>
        <v>64</v>
      </c>
      <c r="U155" s="55">
        <f>O155*R155</f>
        <v>46.08</v>
      </c>
      <c r="V155" s="54">
        <f>P155*R155</f>
        <v>6.4512</v>
      </c>
      <c r="W155" s="55">
        <f>AU155*V155</f>
        <v>709.63200000000006</v>
      </c>
      <c r="X155" s="55" t="s">
        <v>198</v>
      </c>
      <c r="Y155" s="173">
        <f>R155/S155*N155*C155+140</f>
        <v>2380</v>
      </c>
      <c r="Z155" s="156">
        <f>AA155*R155</f>
        <v>416</v>
      </c>
      <c r="AA155" s="59">
        <v>13</v>
      </c>
      <c r="AB155" s="55">
        <f t="shared" ref="AB155" si="172">IF($AA155="--",$Z155*O155,$AA155*U155)</f>
        <v>599.04</v>
      </c>
      <c r="AC155" s="54">
        <f t="shared" ref="AC155" si="173">IF($AA155="--",$Z155*P155,$AA155*V155)</f>
        <v>83.865600000000001</v>
      </c>
      <c r="AD155" s="53">
        <f t="shared" ref="AD155" si="174">IF($AA155="--",$Z155*Q155,$AA155*W155)</f>
        <v>9225.2160000000003</v>
      </c>
      <c r="AE155" s="155" t="s">
        <v>134</v>
      </c>
      <c r="AF155" s="51">
        <f t="shared" ref="AF155" si="175">IF(LEFT(AE155,1)="A",1,IF(AG155="пач.",IF(AE155="B",ROUNDUP(6000/Q155,0),ROUNDUP(9000/Q155,0)),IF(AE155="B",ROUNDUP(6000/W155,0),ROUNDUP(9000/W155,0))))</f>
        <v>13</v>
      </c>
      <c r="AG155" s="172" t="s">
        <v>137</v>
      </c>
      <c r="AH155" s="49">
        <f t="shared" ref="AH155" si="176">IF(AG155="пач.",AF155*O155,AF155*U155)</f>
        <v>599.04</v>
      </c>
      <c r="AI155" s="48">
        <f t="shared" ref="AI155" si="177">IF(AG155="пач.",AF155*P155,AF155*V155)</f>
        <v>83.865600000000001</v>
      </c>
      <c r="AJ155" s="47">
        <f t="shared" ref="AJ155" si="178">IF(AG155="пач.",AF155*Q155,AF155*W155)</f>
        <v>9225.2160000000003</v>
      </c>
      <c r="AK155" s="46" t="s">
        <v>411</v>
      </c>
      <c r="AL155" s="45" t="s">
        <v>1830</v>
      </c>
      <c r="AM155" s="44">
        <f t="shared" ref="AM155" si="179">ROUND(AO155*C155/1000,2)</f>
        <v>1363.6</v>
      </c>
      <c r="AN155" s="43">
        <f t="shared" ref="AN155" si="180">ROUND(AM155*1.2,2)</f>
        <v>1636.32</v>
      </c>
      <c r="AO155" s="42">
        <f t="shared" ref="AO155" si="181">ROUND(AV155*(1-$AP$10),2)</f>
        <v>9740</v>
      </c>
      <c r="AP155" s="41">
        <f t="shared" ref="AP155" si="182">ROUND(AO155*1.2,2)</f>
        <v>11688</v>
      </c>
      <c r="AU155" s="66">
        <v>110</v>
      </c>
      <c r="AV155" s="40">
        <v>9740</v>
      </c>
      <c r="AX155" s="480"/>
    </row>
    <row r="156" spans="1:50" ht="15" customHeight="1">
      <c r="A156" s="73" t="s">
        <v>1510</v>
      </c>
      <c r="B156" s="72" t="s">
        <v>391</v>
      </c>
      <c r="C156" s="71">
        <v>150</v>
      </c>
      <c r="D156" s="71">
        <v>1000</v>
      </c>
      <c r="E156" s="71">
        <v>600</v>
      </c>
      <c r="F156" s="70" t="str">
        <f t="shared" si="156"/>
        <v>1000x600x150</v>
      </c>
      <c r="G156" s="158" t="s">
        <v>410</v>
      </c>
      <c r="H156" s="68" t="s">
        <v>409</v>
      </c>
      <c r="I156" s="67" t="s">
        <v>1</v>
      </c>
      <c r="J156" s="65" t="str">
        <f t="shared" ref="J156:M157" si="183">$AE156</f>
        <v>A</v>
      </c>
      <c r="K156" s="64" t="str">
        <f t="shared" si="183"/>
        <v>A</v>
      </c>
      <c r="L156" s="64" t="str">
        <f t="shared" si="183"/>
        <v>A</v>
      </c>
      <c r="M156" s="63" t="str">
        <f t="shared" si="183"/>
        <v>A</v>
      </c>
      <c r="N156" s="62">
        <v>2</v>
      </c>
      <c r="O156" s="55">
        <f t="shared" si="157"/>
        <v>1.2</v>
      </c>
      <c r="P156" s="54">
        <f t="shared" si="158"/>
        <v>0.18</v>
      </c>
      <c r="Q156" s="53">
        <f t="shared" si="159"/>
        <v>19.8</v>
      </c>
      <c r="R156" s="163"/>
      <c r="S156" s="59"/>
      <c r="T156" s="162"/>
      <c r="U156" s="160"/>
      <c r="V156" s="161"/>
      <c r="W156" s="160"/>
      <c r="X156" s="160"/>
      <c r="Y156" s="159"/>
      <c r="Z156" s="57">
        <v>416</v>
      </c>
      <c r="AA156" s="56" t="s">
        <v>3</v>
      </c>
      <c r="AB156" s="55">
        <f t="shared" si="132"/>
        <v>499.2</v>
      </c>
      <c r="AC156" s="54">
        <f t="shared" si="133"/>
        <v>74.88</v>
      </c>
      <c r="AD156" s="53">
        <f t="shared" si="134"/>
        <v>8236.8000000000011</v>
      </c>
      <c r="AE156" s="52" t="s">
        <v>2</v>
      </c>
      <c r="AF156" s="51">
        <f t="shared" si="165"/>
        <v>1</v>
      </c>
      <c r="AG156" s="50" t="s">
        <v>1</v>
      </c>
      <c r="AH156" s="49">
        <f t="shared" si="160"/>
        <v>1.2</v>
      </c>
      <c r="AI156" s="48">
        <f t="shared" si="161"/>
        <v>0.18</v>
      </c>
      <c r="AJ156" s="47">
        <f t="shared" si="162"/>
        <v>19.8</v>
      </c>
      <c r="AK156" s="46" t="s">
        <v>405</v>
      </c>
      <c r="AL156" s="45"/>
      <c r="AM156" s="44">
        <f t="shared" si="163"/>
        <v>1461</v>
      </c>
      <c r="AN156" s="43">
        <f t="shared" si="115"/>
        <v>1753.2</v>
      </c>
      <c r="AO156" s="42">
        <f t="shared" si="137"/>
        <v>9740</v>
      </c>
      <c r="AP156" s="41">
        <f t="shared" si="116"/>
        <v>11688</v>
      </c>
      <c r="AU156" s="66">
        <v>110</v>
      </c>
      <c r="AV156" s="40">
        <v>9740</v>
      </c>
      <c r="AX156" s="480"/>
    </row>
    <row r="157" spans="1:50" ht="15" customHeight="1">
      <c r="A157" s="73" t="s">
        <v>1510</v>
      </c>
      <c r="B157" s="72" t="s">
        <v>391</v>
      </c>
      <c r="C157" s="74">
        <v>150</v>
      </c>
      <c r="D157" s="74">
        <v>1000</v>
      </c>
      <c r="E157" s="74">
        <v>600</v>
      </c>
      <c r="F157" s="72" t="str">
        <f t="shared" si="156"/>
        <v>1000x600x150</v>
      </c>
      <c r="G157" s="158" t="s">
        <v>408</v>
      </c>
      <c r="H157" s="68" t="s">
        <v>407</v>
      </c>
      <c r="I157" s="67" t="s">
        <v>109</v>
      </c>
      <c r="J157" s="65" t="str">
        <f t="shared" si="183"/>
        <v>C</v>
      </c>
      <c r="K157" s="64"/>
      <c r="L157" s="64"/>
      <c r="M157" s="63"/>
      <c r="N157" s="62">
        <v>2</v>
      </c>
      <c r="O157" s="55">
        <f t="shared" si="157"/>
        <v>1.2</v>
      </c>
      <c r="P157" s="54">
        <f t="shared" si="158"/>
        <v>0.18</v>
      </c>
      <c r="Q157" s="53">
        <f t="shared" si="159"/>
        <v>19.8</v>
      </c>
      <c r="R157" s="57">
        <v>16</v>
      </c>
      <c r="S157" s="59">
        <v>2</v>
      </c>
      <c r="T157" s="174">
        <f>R157*N157</f>
        <v>32</v>
      </c>
      <c r="U157" s="55">
        <f>O157*R157</f>
        <v>19.2</v>
      </c>
      <c r="V157" s="54">
        <f>P157*R157</f>
        <v>2.88</v>
      </c>
      <c r="W157" s="55">
        <f>AU157*V157</f>
        <v>316.8</v>
      </c>
      <c r="X157" s="55" t="s">
        <v>381</v>
      </c>
      <c r="Y157" s="173">
        <f>R157/S157*N157*C157+140</f>
        <v>2540</v>
      </c>
      <c r="Z157" s="156">
        <f>AA157*R157</f>
        <v>416</v>
      </c>
      <c r="AA157" s="59">
        <v>26</v>
      </c>
      <c r="AB157" s="55">
        <f t="shared" si="132"/>
        <v>499.2</v>
      </c>
      <c r="AC157" s="54">
        <f t="shared" si="133"/>
        <v>74.88</v>
      </c>
      <c r="AD157" s="53">
        <f t="shared" si="134"/>
        <v>8236.8000000000011</v>
      </c>
      <c r="AE157" s="155" t="s">
        <v>134</v>
      </c>
      <c r="AF157" s="51">
        <f t="shared" si="165"/>
        <v>29</v>
      </c>
      <c r="AG157" s="172" t="s">
        <v>137</v>
      </c>
      <c r="AH157" s="49">
        <f t="shared" si="160"/>
        <v>556.79999999999995</v>
      </c>
      <c r="AI157" s="48">
        <f t="shared" si="161"/>
        <v>83.52</v>
      </c>
      <c r="AJ157" s="47">
        <f t="shared" si="162"/>
        <v>9187.2000000000007</v>
      </c>
      <c r="AK157" s="46" t="s">
        <v>405</v>
      </c>
      <c r="AL157" s="45" t="s">
        <v>406</v>
      </c>
      <c r="AM157" s="44">
        <f t="shared" si="163"/>
        <v>1461</v>
      </c>
      <c r="AN157" s="43">
        <f t="shared" si="115"/>
        <v>1753.2</v>
      </c>
      <c r="AO157" s="42">
        <f t="shared" si="137"/>
        <v>9740</v>
      </c>
      <c r="AP157" s="41">
        <f t="shared" si="116"/>
        <v>11688</v>
      </c>
      <c r="AU157" s="66">
        <v>110</v>
      </c>
      <c r="AV157" s="40">
        <v>9740</v>
      </c>
      <c r="AX157" s="480"/>
    </row>
    <row r="158" spans="1:50" ht="15" customHeight="1">
      <c r="A158" s="73" t="s">
        <v>1510</v>
      </c>
      <c r="B158" s="72" t="s">
        <v>391</v>
      </c>
      <c r="C158" s="74">
        <v>150</v>
      </c>
      <c r="D158" s="74">
        <v>1000</v>
      </c>
      <c r="E158" s="74">
        <v>600</v>
      </c>
      <c r="F158" s="72" t="str">
        <f t="shared" ref="F158" si="184">D158&amp;"x"&amp;E158&amp;"x"&amp;C158</f>
        <v>1000x600x150</v>
      </c>
      <c r="G158" s="493" t="s">
        <v>1790</v>
      </c>
      <c r="H158" s="494" t="s">
        <v>1791</v>
      </c>
      <c r="I158" s="67" t="s">
        <v>109</v>
      </c>
      <c r="J158" s="65"/>
      <c r="K158" s="64" t="str">
        <f t="shared" ref="K158:L160" si="185">$AE158</f>
        <v>C</v>
      </c>
      <c r="L158" s="64" t="str">
        <f t="shared" si="185"/>
        <v>C</v>
      </c>
      <c r="M158" s="63"/>
      <c r="N158" s="62">
        <v>2</v>
      </c>
      <c r="O158" s="55">
        <f t="shared" ref="O158" si="186">N158*D158*E158/1000000</f>
        <v>1.2</v>
      </c>
      <c r="P158" s="54">
        <f t="shared" ref="P158" si="187">O158*C158/1000</f>
        <v>0.18</v>
      </c>
      <c r="Q158" s="53">
        <f t="shared" ref="Q158" si="188">P158*AU158</f>
        <v>19.8</v>
      </c>
      <c r="R158" s="57">
        <v>32</v>
      </c>
      <c r="S158" s="59">
        <v>4</v>
      </c>
      <c r="T158" s="174">
        <f>R158*N158</f>
        <v>64</v>
      </c>
      <c r="U158" s="55">
        <f>O158*R158</f>
        <v>38.4</v>
      </c>
      <c r="V158" s="54">
        <f>P158*R158</f>
        <v>5.76</v>
      </c>
      <c r="W158" s="55">
        <f>AU158*V158</f>
        <v>633.6</v>
      </c>
      <c r="X158" s="55" t="s">
        <v>198</v>
      </c>
      <c r="Y158" s="173">
        <f>R158/S158*N158*C158+140</f>
        <v>2540</v>
      </c>
      <c r="Z158" s="156">
        <f>AA158*R158</f>
        <v>416</v>
      </c>
      <c r="AA158" s="59">
        <v>13</v>
      </c>
      <c r="AB158" s="55">
        <f t="shared" ref="AB158" si="189">IF($AA158="--",$Z158*O158,$AA158*U158)</f>
        <v>499.2</v>
      </c>
      <c r="AC158" s="54">
        <f t="shared" ref="AC158" si="190">IF($AA158="--",$Z158*P158,$AA158*V158)</f>
        <v>74.88</v>
      </c>
      <c r="AD158" s="53">
        <f t="shared" ref="AD158" si="191">IF($AA158="--",$Z158*Q158,$AA158*W158)</f>
        <v>8236.8000000000011</v>
      </c>
      <c r="AE158" s="155" t="s">
        <v>134</v>
      </c>
      <c r="AF158" s="51">
        <f t="shared" ref="AF158" si="192">IF(LEFT(AE158,1)="A",1,IF(AG158="пач.",IF(AE158="B",ROUNDUP(6000/Q158,0),ROUNDUP(9000/Q158,0)),IF(AE158="B",ROUNDUP(6000/W158,0),ROUNDUP(9000/W158,0))))</f>
        <v>15</v>
      </c>
      <c r="AG158" s="172" t="s">
        <v>137</v>
      </c>
      <c r="AH158" s="49">
        <f t="shared" ref="AH158" si="193">IF(AG158="пач.",AF158*O158,AF158*U158)</f>
        <v>576</v>
      </c>
      <c r="AI158" s="48">
        <f t="shared" ref="AI158" si="194">IF(AG158="пач.",AF158*P158,AF158*V158)</f>
        <v>86.399999999999991</v>
      </c>
      <c r="AJ158" s="47">
        <f t="shared" ref="AJ158" si="195">IF(AG158="пач.",AF158*Q158,AF158*W158)</f>
        <v>9504</v>
      </c>
      <c r="AK158" s="46" t="s">
        <v>405</v>
      </c>
      <c r="AL158" s="45" t="s">
        <v>1831</v>
      </c>
      <c r="AM158" s="44">
        <f t="shared" ref="AM158" si="196">ROUND(AO158*C158/1000,2)</f>
        <v>1461</v>
      </c>
      <c r="AN158" s="43">
        <f t="shared" ref="AN158" si="197">ROUND(AM158*1.2,2)</f>
        <v>1753.2</v>
      </c>
      <c r="AO158" s="42">
        <f t="shared" ref="AO158" si="198">ROUND(AV158*(1-$AP$10),2)</f>
        <v>9740</v>
      </c>
      <c r="AP158" s="41">
        <f t="shared" ref="AP158" si="199">ROUND(AO158*1.2,2)</f>
        <v>11688</v>
      </c>
      <c r="AU158" s="66">
        <v>110</v>
      </c>
      <c r="AV158" s="40">
        <v>9740</v>
      </c>
      <c r="AX158" s="480"/>
    </row>
    <row r="159" spans="1:50" ht="15" customHeight="1">
      <c r="A159" s="73" t="s">
        <v>1510</v>
      </c>
      <c r="B159" s="72" t="s">
        <v>391</v>
      </c>
      <c r="C159" s="74">
        <v>150</v>
      </c>
      <c r="D159" s="71">
        <v>1200</v>
      </c>
      <c r="E159" s="71">
        <v>600</v>
      </c>
      <c r="F159" s="70" t="str">
        <f t="shared" si="156"/>
        <v>1200x600x150</v>
      </c>
      <c r="G159" s="158" t="s">
        <v>404</v>
      </c>
      <c r="H159" s="68" t="s">
        <v>403</v>
      </c>
      <c r="I159" s="67" t="s">
        <v>1</v>
      </c>
      <c r="J159" s="65"/>
      <c r="K159" s="64" t="str">
        <f t="shared" si="185"/>
        <v>A</v>
      </c>
      <c r="L159" s="64" t="str">
        <f t="shared" si="185"/>
        <v>A</v>
      </c>
      <c r="M159" s="63"/>
      <c r="N159" s="62">
        <v>2</v>
      </c>
      <c r="O159" s="55">
        <f t="shared" si="157"/>
        <v>1.44</v>
      </c>
      <c r="P159" s="54">
        <f t="shared" si="158"/>
        <v>0.216</v>
      </c>
      <c r="Q159" s="53">
        <f t="shared" si="159"/>
        <v>23.759999999999998</v>
      </c>
      <c r="R159" s="163"/>
      <c r="S159" s="59"/>
      <c r="T159" s="162"/>
      <c r="U159" s="160"/>
      <c r="V159" s="161"/>
      <c r="W159" s="160"/>
      <c r="X159" s="160"/>
      <c r="Y159" s="159"/>
      <c r="Z159" s="57">
        <v>352</v>
      </c>
      <c r="AA159" s="56" t="s">
        <v>3</v>
      </c>
      <c r="AB159" s="55">
        <f t="shared" si="132"/>
        <v>506.88</v>
      </c>
      <c r="AC159" s="54">
        <f t="shared" si="133"/>
        <v>76.031999999999996</v>
      </c>
      <c r="AD159" s="53">
        <f t="shared" si="134"/>
        <v>8363.5199999999986</v>
      </c>
      <c r="AE159" s="52" t="s">
        <v>2</v>
      </c>
      <c r="AF159" s="51">
        <f t="shared" si="165"/>
        <v>1</v>
      </c>
      <c r="AG159" s="50" t="s">
        <v>1</v>
      </c>
      <c r="AH159" s="49">
        <f t="shared" si="160"/>
        <v>1.44</v>
      </c>
      <c r="AI159" s="48">
        <f t="shared" si="161"/>
        <v>0.216</v>
      </c>
      <c r="AJ159" s="47">
        <f t="shared" si="162"/>
        <v>23.759999999999998</v>
      </c>
      <c r="AK159" s="46" t="s">
        <v>400</v>
      </c>
      <c r="AL159" s="45"/>
      <c r="AM159" s="44">
        <f t="shared" si="163"/>
        <v>1461</v>
      </c>
      <c r="AN159" s="43">
        <f t="shared" si="115"/>
        <v>1753.2</v>
      </c>
      <c r="AO159" s="42">
        <f t="shared" si="137"/>
        <v>9740</v>
      </c>
      <c r="AP159" s="41">
        <f t="shared" si="116"/>
        <v>11688</v>
      </c>
      <c r="AU159" s="66">
        <v>110</v>
      </c>
      <c r="AV159" s="40">
        <v>9740</v>
      </c>
      <c r="AX159" s="480"/>
    </row>
    <row r="160" spans="1:50" ht="15" customHeight="1">
      <c r="A160" s="73" t="s">
        <v>1510</v>
      </c>
      <c r="B160" s="72" t="s">
        <v>391</v>
      </c>
      <c r="C160" s="74">
        <v>150</v>
      </c>
      <c r="D160" s="74">
        <v>1200</v>
      </c>
      <c r="E160" s="74">
        <v>600</v>
      </c>
      <c r="F160" s="72" t="str">
        <f t="shared" si="156"/>
        <v>1200x600x150</v>
      </c>
      <c r="G160" s="158" t="s">
        <v>402</v>
      </c>
      <c r="H160" s="68" t="s">
        <v>401</v>
      </c>
      <c r="I160" s="67" t="s">
        <v>109</v>
      </c>
      <c r="J160" s="65"/>
      <c r="K160" s="64" t="str">
        <f t="shared" si="185"/>
        <v>C</v>
      </c>
      <c r="L160" s="64" t="str">
        <f t="shared" si="185"/>
        <v>C</v>
      </c>
      <c r="M160" s="63"/>
      <c r="N160" s="62">
        <v>2</v>
      </c>
      <c r="O160" s="55">
        <f t="shared" si="157"/>
        <v>1.44</v>
      </c>
      <c r="P160" s="54">
        <f t="shared" si="158"/>
        <v>0.216</v>
      </c>
      <c r="Q160" s="53">
        <f t="shared" si="159"/>
        <v>23.759999999999998</v>
      </c>
      <c r="R160" s="57">
        <v>32</v>
      </c>
      <c r="S160" s="59">
        <v>4</v>
      </c>
      <c r="T160" s="174">
        <f>R160*N160</f>
        <v>64</v>
      </c>
      <c r="U160" s="55">
        <f>O160*R160</f>
        <v>46.08</v>
      </c>
      <c r="V160" s="54">
        <f>P160*R160</f>
        <v>6.9119999999999999</v>
      </c>
      <c r="W160" s="55">
        <f>AU160*V160</f>
        <v>760.31999999999994</v>
      </c>
      <c r="X160" s="55" t="s">
        <v>158</v>
      </c>
      <c r="Y160" s="58">
        <f>R160/S160*N160*C160+140</f>
        <v>2540</v>
      </c>
      <c r="Z160" s="156">
        <f>AA160*R160</f>
        <v>352</v>
      </c>
      <c r="AA160" s="59">
        <v>11</v>
      </c>
      <c r="AB160" s="55">
        <f t="shared" si="132"/>
        <v>506.88</v>
      </c>
      <c r="AC160" s="54">
        <f t="shared" si="133"/>
        <v>76.031999999999996</v>
      </c>
      <c r="AD160" s="53">
        <f t="shared" si="134"/>
        <v>8363.5199999999986</v>
      </c>
      <c r="AE160" s="155" t="s">
        <v>134</v>
      </c>
      <c r="AF160" s="51">
        <f t="shared" si="165"/>
        <v>12</v>
      </c>
      <c r="AG160" s="172" t="s">
        <v>137</v>
      </c>
      <c r="AH160" s="49">
        <f t="shared" si="160"/>
        <v>552.96</v>
      </c>
      <c r="AI160" s="48">
        <f t="shared" si="161"/>
        <v>82.944000000000003</v>
      </c>
      <c r="AJ160" s="47">
        <f t="shared" si="162"/>
        <v>9123.84</v>
      </c>
      <c r="AK160" s="46" t="s">
        <v>400</v>
      </c>
      <c r="AL160" s="45" t="s">
        <v>399</v>
      </c>
      <c r="AM160" s="44">
        <f t="shared" si="163"/>
        <v>1461</v>
      </c>
      <c r="AN160" s="43">
        <f t="shared" si="115"/>
        <v>1753.2</v>
      </c>
      <c r="AO160" s="42">
        <f t="shared" si="137"/>
        <v>9740</v>
      </c>
      <c r="AP160" s="41">
        <f t="shared" si="116"/>
        <v>11688</v>
      </c>
      <c r="AU160" s="66">
        <v>110</v>
      </c>
      <c r="AV160" s="40">
        <v>9740</v>
      </c>
      <c r="AX160" s="480"/>
    </row>
    <row r="161" spans="1:50" ht="15" customHeight="1">
      <c r="A161" s="73" t="s">
        <v>1510</v>
      </c>
      <c r="B161" s="72" t="s">
        <v>391</v>
      </c>
      <c r="C161" s="71">
        <v>160</v>
      </c>
      <c r="D161" s="71">
        <v>1000</v>
      </c>
      <c r="E161" s="71">
        <v>600</v>
      </c>
      <c r="F161" s="70" t="str">
        <f t="shared" ref="F161:F162" si="200">D161&amp;"x"&amp;E161&amp;"x"&amp;C161</f>
        <v>1000x600x160</v>
      </c>
      <c r="G161" s="493" t="s">
        <v>1792</v>
      </c>
      <c r="H161" s="494" t="s">
        <v>1786</v>
      </c>
      <c r="I161" s="67" t="s">
        <v>1</v>
      </c>
      <c r="J161" s="65" t="str">
        <f t="shared" ref="J161:M166" si="201">$AE161</f>
        <v>C</v>
      </c>
      <c r="K161" s="64" t="str">
        <f t="shared" si="201"/>
        <v>C</v>
      </c>
      <c r="L161" s="64" t="str">
        <f t="shared" si="201"/>
        <v>C</v>
      </c>
      <c r="M161" s="63" t="str">
        <f t="shared" si="201"/>
        <v>C</v>
      </c>
      <c r="N161" s="62">
        <v>2</v>
      </c>
      <c r="O161" s="55">
        <f t="shared" ref="O161:O162" si="202">N161*D161*E161/1000000</f>
        <v>1.2</v>
      </c>
      <c r="P161" s="54">
        <f t="shared" ref="P161:P162" si="203">O161*C161/1000</f>
        <v>0.192</v>
      </c>
      <c r="Q161" s="53">
        <f t="shared" ref="Q161:Q162" si="204">P161*AU161</f>
        <v>21.12</v>
      </c>
      <c r="R161" s="163"/>
      <c r="S161" s="59"/>
      <c r="T161" s="162"/>
      <c r="U161" s="160"/>
      <c r="V161" s="161"/>
      <c r="W161" s="160"/>
      <c r="X161" s="160"/>
      <c r="Y161" s="159"/>
      <c r="Z161" s="57">
        <v>416</v>
      </c>
      <c r="AA161" s="56" t="s">
        <v>3</v>
      </c>
      <c r="AB161" s="55">
        <f t="shared" si="132"/>
        <v>499.2</v>
      </c>
      <c r="AC161" s="54">
        <f t="shared" si="133"/>
        <v>79.872</v>
      </c>
      <c r="AD161" s="53">
        <f t="shared" si="134"/>
        <v>8785.92</v>
      </c>
      <c r="AE161" s="155" t="s">
        <v>134</v>
      </c>
      <c r="AF161" s="51">
        <f t="shared" ref="AF161:AF162" si="205">IF(LEFT(AE161,1)="A",1,IF(AG161="пач.",IF(AE161="B",ROUNDUP(6000/Q161,0),ROUNDUP(9000/Q161,0)),IF(AE161="B",ROUNDUP(6000/W161,0),ROUNDUP(9000/W161,0))))</f>
        <v>427</v>
      </c>
      <c r="AG161" s="50" t="s">
        <v>1</v>
      </c>
      <c r="AH161" s="49">
        <f t="shared" ref="AH161:AH162" si="206">IF(AG161="пач.",AF161*O161,AF161*U161)</f>
        <v>512.4</v>
      </c>
      <c r="AI161" s="48">
        <f t="shared" ref="AI161:AI162" si="207">IF(AG161="пач.",AF161*P161,AF161*V161)</f>
        <v>81.983999999999995</v>
      </c>
      <c r="AJ161" s="47">
        <f t="shared" ref="AJ161:AJ162" si="208">IF(AG161="пач.",AF161*Q161,AF161*W161)</f>
        <v>9018.24</v>
      </c>
      <c r="AK161" s="46" t="s">
        <v>1832</v>
      </c>
      <c r="AL161" s="45"/>
      <c r="AM161" s="44">
        <f t="shared" ref="AM161:AM162" si="209">ROUND(AO161*C161/1000,2)</f>
        <v>1558.4</v>
      </c>
      <c r="AN161" s="43">
        <f t="shared" si="115"/>
        <v>1870.08</v>
      </c>
      <c r="AO161" s="42">
        <f t="shared" ref="AO161:AO162" si="210">ROUND(AV161*(1-$AP$10),2)</f>
        <v>9740</v>
      </c>
      <c r="AP161" s="41">
        <f t="shared" si="116"/>
        <v>11688</v>
      </c>
      <c r="AU161" s="66">
        <v>110</v>
      </c>
      <c r="AV161" s="40">
        <v>9740</v>
      </c>
      <c r="AX161" s="480"/>
    </row>
    <row r="162" spans="1:50" ht="15" customHeight="1">
      <c r="A162" s="73" t="s">
        <v>1510</v>
      </c>
      <c r="B162" s="72" t="s">
        <v>391</v>
      </c>
      <c r="C162" s="74">
        <v>160</v>
      </c>
      <c r="D162" s="71">
        <v>1200</v>
      </c>
      <c r="E162" s="71">
        <v>600</v>
      </c>
      <c r="F162" s="70" t="str">
        <f t="shared" si="200"/>
        <v>1200x600x160</v>
      </c>
      <c r="G162" s="493" t="s">
        <v>1793</v>
      </c>
      <c r="H162" s="494" t="s">
        <v>1787</v>
      </c>
      <c r="I162" s="67" t="s">
        <v>1</v>
      </c>
      <c r="J162" s="65"/>
      <c r="K162" s="64" t="str">
        <f t="shared" si="201"/>
        <v>C</v>
      </c>
      <c r="L162" s="64" t="str">
        <f t="shared" si="201"/>
        <v>C</v>
      </c>
      <c r="M162" s="63"/>
      <c r="N162" s="62">
        <v>2</v>
      </c>
      <c r="O162" s="55">
        <f t="shared" si="202"/>
        <v>1.44</v>
      </c>
      <c r="P162" s="54">
        <f t="shared" si="203"/>
        <v>0.23039999999999997</v>
      </c>
      <c r="Q162" s="53">
        <f t="shared" si="204"/>
        <v>25.343999999999998</v>
      </c>
      <c r="R162" s="163"/>
      <c r="S162" s="59"/>
      <c r="T162" s="162"/>
      <c r="U162" s="160"/>
      <c r="V162" s="161"/>
      <c r="W162" s="160"/>
      <c r="X162" s="160"/>
      <c r="Y162" s="159"/>
      <c r="Z162" s="57">
        <v>352</v>
      </c>
      <c r="AA162" s="56" t="s">
        <v>3</v>
      </c>
      <c r="AB162" s="55">
        <f t="shared" si="132"/>
        <v>506.88</v>
      </c>
      <c r="AC162" s="54">
        <f t="shared" si="133"/>
        <v>81.100799999999992</v>
      </c>
      <c r="AD162" s="53">
        <f t="shared" si="134"/>
        <v>8921.0879999999997</v>
      </c>
      <c r="AE162" s="155" t="s">
        <v>134</v>
      </c>
      <c r="AF162" s="51">
        <f t="shared" si="205"/>
        <v>356</v>
      </c>
      <c r="AG162" s="50" t="s">
        <v>1</v>
      </c>
      <c r="AH162" s="49">
        <f t="shared" si="206"/>
        <v>512.64</v>
      </c>
      <c r="AI162" s="48">
        <f t="shared" si="207"/>
        <v>82.02239999999999</v>
      </c>
      <c r="AJ162" s="47">
        <f t="shared" si="208"/>
        <v>9022.4639999999999</v>
      </c>
      <c r="AK162" s="46" t="s">
        <v>1833</v>
      </c>
      <c r="AL162" s="45"/>
      <c r="AM162" s="44">
        <f t="shared" si="209"/>
        <v>1558.4</v>
      </c>
      <c r="AN162" s="43">
        <f t="shared" si="115"/>
        <v>1870.08</v>
      </c>
      <c r="AO162" s="42">
        <f t="shared" si="210"/>
        <v>9740</v>
      </c>
      <c r="AP162" s="41">
        <f t="shared" si="116"/>
        <v>11688</v>
      </c>
      <c r="AU162" s="66">
        <v>110</v>
      </c>
      <c r="AV162" s="40">
        <v>9740</v>
      </c>
      <c r="AX162" s="480"/>
    </row>
    <row r="163" spans="1:50" ht="15" customHeight="1">
      <c r="A163" s="73" t="s">
        <v>1510</v>
      </c>
      <c r="B163" s="72" t="s">
        <v>391</v>
      </c>
      <c r="C163" s="71">
        <v>180</v>
      </c>
      <c r="D163" s="71">
        <v>1000</v>
      </c>
      <c r="E163" s="71">
        <v>600</v>
      </c>
      <c r="F163" s="70" t="str">
        <f t="shared" si="156"/>
        <v>1000x600x180</v>
      </c>
      <c r="G163" s="158" t="s">
        <v>398</v>
      </c>
      <c r="H163" s="68" t="s">
        <v>1743</v>
      </c>
      <c r="I163" s="67" t="s">
        <v>1</v>
      </c>
      <c r="J163" s="65" t="str">
        <f t="shared" ref="J163" si="211">$AE163</f>
        <v>C</v>
      </c>
      <c r="K163" s="64"/>
      <c r="L163" s="64" t="str">
        <f t="shared" si="201"/>
        <v>C</v>
      </c>
      <c r="M163" s="63" t="str">
        <f t="shared" si="201"/>
        <v>C</v>
      </c>
      <c r="N163" s="62">
        <v>2</v>
      </c>
      <c r="O163" s="55">
        <f t="shared" si="157"/>
        <v>1.2</v>
      </c>
      <c r="P163" s="54">
        <f t="shared" si="158"/>
        <v>0.216</v>
      </c>
      <c r="Q163" s="53">
        <f t="shared" si="159"/>
        <v>23.759999999999998</v>
      </c>
      <c r="R163" s="163"/>
      <c r="S163" s="59"/>
      <c r="T163" s="162"/>
      <c r="U163" s="160"/>
      <c r="V163" s="161"/>
      <c r="W163" s="160"/>
      <c r="X163" s="160"/>
      <c r="Y163" s="159"/>
      <c r="Z163" s="57">
        <v>364</v>
      </c>
      <c r="AA163" s="56" t="s">
        <v>3</v>
      </c>
      <c r="AB163" s="55">
        <f t="shared" ref="AB163:AB164" si="212">IF($AA163="--",$Z163*O163,$AA163*U163)</f>
        <v>436.8</v>
      </c>
      <c r="AC163" s="54">
        <f t="shared" ref="AC163:AC164" si="213">IF($AA163="--",$Z163*P163,$AA163*V163)</f>
        <v>78.623999999999995</v>
      </c>
      <c r="AD163" s="53">
        <f t="shared" ref="AD163:AD164" si="214">IF($AA163="--",$Z163*Q163,$AA163*W163)</f>
        <v>8648.64</v>
      </c>
      <c r="AE163" s="155" t="s">
        <v>134</v>
      </c>
      <c r="AF163" s="51">
        <f t="shared" si="165"/>
        <v>379</v>
      </c>
      <c r="AG163" s="50" t="s">
        <v>1</v>
      </c>
      <c r="AH163" s="49">
        <f t="shared" si="160"/>
        <v>454.8</v>
      </c>
      <c r="AI163" s="48">
        <f t="shared" si="161"/>
        <v>81.864000000000004</v>
      </c>
      <c r="AJ163" s="47">
        <f t="shared" si="162"/>
        <v>9005.0399999999991</v>
      </c>
      <c r="AK163" s="46" t="s">
        <v>397</v>
      </c>
      <c r="AL163" s="45"/>
      <c r="AM163" s="44">
        <f t="shared" si="163"/>
        <v>1753.2</v>
      </c>
      <c r="AN163" s="43">
        <f t="shared" ref="AN163:AN164" si="215">ROUND(AM163*1.2,2)</f>
        <v>2103.84</v>
      </c>
      <c r="AO163" s="42">
        <f t="shared" si="137"/>
        <v>9740</v>
      </c>
      <c r="AP163" s="41">
        <f t="shared" ref="AP163:AP164" si="216">ROUND(AO163*1.2,2)</f>
        <v>11688</v>
      </c>
      <c r="AU163" s="66">
        <v>110</v>
      </c>
      <c r="AV163" s="40">
        <v>9740</v>
      </c>
      <c r="AX163" s="480"/>
    </row>
    <row r="164" spans="1:50" ht="15" customHeight="1">
      <c r="A164" s="73" t="s">
        <v>1510</v>
      </c>
      <c r="B164" s="72" t="s">
        <v>391</v>
      </c>
      <c r="C164" s="74">
        <v>180</v>
      </c>
      <c r="D164" s="71">
        <v>1200</v>
      </c>
      <c r="E164" s="71">
        <v>600</v>
      </c>
      <c r="F164" s="70" t="str">
        <f t="shared" si="156"/>
        <v>1200x600x180</v>
      </c>
      <c r="G164" s="158" t="s">
        <v>396</v>
      </c>
      <c r="H164" s="68" t="s">
        <v>1744</v>
      </c>
      <c r="I164" s="67" t="s">
        <v>1</v>
      </c>
      <c r="J164" s="65"/>
      <c r="K164" s="64"/>
      <c r="L164" s="64" t="str">
        <f t="shared" si="201"/>
        <v>C</v>
      </c>
      <c r="M164" s="63"/>
      <c r="N164" s="62">
        <v>1</v>
      </c>
      <c r="O164" s="55">
        <f t="shared" si="157"/>
        <v>0.72</v>
      </c>
      <c r="P164" s="54">
        <f t="shared" si="158"/>
        <v>0.12959999999999999</v>
      </c>
      <c r="Q164" s="53">
        <f t="shared" si="159"/>
        <v>14.255999999999998</v>
      </c>
      <c r="R164" s="163"/>
      <c r="S164" s="59"/>
      <c r="T164" s="162"/>
      <c r="U164" s="160"/>
      <c r="V164" s="161"/>
      <c r="W164" s="160"/>
      <c r="X164" s="160"/>
      <c r="Y164" s="159"/>
      <c r="Z164" s="57">
        <v>630</v>
      </c>
      <c r="AA164" s="56" t="s">
        <v>3</v>
      </c>
      <c r="AB164" s="55">
        <f t="shared" si="212"/>
        <v>453.59999999999997</v>
      </c>
      <c r="AC164" s="54">
        <f t="shared" si="213"/>
        <v>81.647999999999996</v>
      </c>
      <c r="AD164" s="53">
        <f t="shared" si="214"/>
        <v>8981.2799999999988</v>
      </c>
      <c r="AE164" s="155" t="s">
        <v>134</v>
      </c>
      <c r="AF164" s="51">
        <f t="shared" si="165"/>
        <v>632</v>
      </c>
      <c r="AG164" s="50" t="s">
        <v>1</v>
      </c>
      <c r="AH164" s="49">
        <f t="shared" si="160"/>
        <v>455.03999999999996</v>
      </c>
      <c r="AI164" s="48">
        <f t="shared" si="161"/>
        <v>81.907199999999989</v>
      </c>
      <c r="AJ164" s="47">
        <f t="shared" si="162"/>
        <v>9009.7919999999995</v>
      </c>
      <c r="AK164" s="46" t="s">
        <v>395</v>
      </c>
      <c r="AL164" s="45"/>
      <c r="AM164" s="44">
        <f t="shared" si="163"/>
        <v>1753.2</v>
      </c>
      <c r="AN164" s="43">
        <f t="shared" si="215"/>
        <v>2103.84</v>
      </c>
      <c r="AO164" s="42">
        <f t="shared" si="137"/>
        <v>9740</v>
      </c>
      <c r="AP164" s="41">
        <f t="shared" si="216"/>
        <v>11688</v>
      </c>
      <c r="AU164" s="66">
        <v>110</v>
      </c>
      <c r="AV164" s="40">
        <v>9740</v>
      </c>
      <c r="AX164" s="480"/>
    </row>
    <row r="165" spans="1:50" ht="15" customHeight="1">
      <c r="A165" s="73" t="s">
        <v>1510</v>
      </c>
      <c r="B165" s="72" t="s">
        <v>391</v>
      </c>
      <c r="C165" s="71">
        <v>200</v>
      </c>
      <c r="D165" s="71">
        <v>1000</v>
      </c>
      <c r="E165" s="71">
        <v>600</v>
      </c>
      <c r="F165" s="70" t="str">
        <f t="shared" si="156"/>
        <v>1000x600x200</v>
      </c>
      <c r="G165" s="158" t="s">
        <v>394</v>
      </c>
      <c r="H165" s="68" t="s">
        <v>393</v>
      </c>
      <c r="I165" s="67" t="s">
        <v>1</v>
      </c>
      <c r="J165" s="65"/>
      <c r="K165" s="64"/>
      <c r="L165" s="64" t="str">
        <f t="shared" si="201"/>
        <v>C</v>
      </c>
      <c r="M165" s="63" t="str">
        <f t="shared" si="201"/>
        <v>C</v>
      </c>
      <c r="N165" s="62">
        <v>2</v>
      </c>
      <c r="O165" s="55">
        <f t="shared" si="157"/>
        <v>1.2</v>
      </c>
      <c r="P165" s="54">
        <f t="shared" si="158"/>
        <v>0.24</v>
      </c>
      <c r="Q165" s="53">
        <f t="shared" si="159"/>
        <v>26.4</v>
      </c>
      <c r="R165" s="163"/>
      <c r="S165" s="59"/>
      <c r="T165" s="162"/>
      <c r="U165" s="160"/>
      <c r="V165" s="161"/>
      <c r="W165" s="160"/>
      <c r="X165" s="160"/>
      <c r="Y165" s="159"/>
      <c r="Z165" s="57">
        <v>338</v>
      </c>
      <c r="AA165" s="56" t="s">
        <v>3</v>
      </c>
      <c r="AB165" s="55">
        <f t="shared" ref="AB165:AB184" si="217">IF($AA165="--",$Z165*O165,$AA165*U165)</f>
        <v>405.59999999999997</v>
      </c>
      <c r="AC165" s="54">
        <f t="shared" ref="AC165:AC184" si="218">IF($AA165="--",$Z165*P165,$AA165*V165)</f>
        <v>81.11999999999999</v>
      </c>
      <c r="AD165" s="53">
        <f t="shared" ref="AD165:AD184" si="219">IF($AA165="--",$Z165*Q165,$AA165*W165)</f>
        <v>8923.1999999999989</v>
      </c>
      <c r="AE165" s="155" t="s">
        <v>134</v>
      </c>
      <c r="AF165" s="51">
        <f t="shared" si="165"/>
        <v>341</v>
      </c>
      <c r="AG165" s="50" t="s">
        <v>1</v>
      </c>
      <c r="AH165" s="49">
        <f t="shared" si="160"/>
        <v>409.2</v>
      </c>
      <c r="AI165" s="48">
        <f t="shared" si="161"/>
        <v>81.84</v>
      </c>
      <c r="AJ165" s="47">
        <f t="shared" si="162"/>
        <v>9002.4</v>
      </c>
      <c r="AK165" s="46" t="s">
        <v>392</v>
      </c>
      <c r="AL165" s="45"/>
      <c r="AM165" s="44">
        <f t="shared" si="163"/>
        <v>1948</v>
      </c>
      <c r="AN165" s="43">
        <f t="shared" si="115"/>
        <v>2337.6</v>
      </c>
      <c r="AO165" s="42">
        <f t="shared" si="137"/>
        <v>9740</v>
      </c>
      <c r="AP165" s="41">
        <f t="shared" si="116"/>
        <v>11688</v>
      </c>
      <c r="AU165" s="66">
        <v>110</v>
      </c>
      <c r="AV165" s="40">
        <v>9740</v>
      </c>
      <c r="AX165" s="480"/>
    </row>
    <row r="166" spans="1:50" ht="15" customHeight="1">
      <c r="A166" s="73" t="s">
        <v>1510</v>
      </c>
      <c r="B166" s="72" t="s">
        <v>391</v>
      </c>
      <c r="C166" s="74">
        <v>200</v>
      </c>
      <c r="D166" s="71">
        <v>1200</v>
      </c>
      <c r="E166" s="71">
        <v>600</v>
      </c>
      <c r="F166" s="70" t="str">
        <f t="shared" si="156"/>
        <v>1200x600x200</v>
      </c>
      <c r="G166" s="158" t="s">
        <v>389</v>
      </c>
      <c r="H166" s="68" t="s">
        <v>388</v>
      </c>
      <c r="I166" s="67" t="s">
        <v>1</v>
      </c>
      <c r="J166" s="65"/>
      <c r="K166" s="64"/>
      <c r="L166" s="64" t="str">
        <f t="shared" si="201"/>
        <v>C</v>
      </c>
      <c r="M166" s="63"/>
      <c r="N166" s="62">
        <v>1</v>
      </c>
      <c r="O166" s="55">
        <f t="shared" si="157"/>
        <v>0.72</v>
      </c>
      <c r="P166" s="54">
        <f t="shared" si="158"/>
        <v>0.14399999999999999</v>
      </c>
      <c r="Q166" s="53">
        <f t="shared" si="159"/>
        <v>15.839999999999998</v>
      </c>
      <c r="R166" s="163"/>
      <c r="S166" s="59"/>
      <c r="T166" s="162"/>
      <c r="U166" s="160"/>
      <c r="V166" s="161"/>
      <c r="W166" s="160"/>
      <c r="X166" s="160"/>
      <c r="Y166" s="159"/>
      <c r="Z166" s="57">
        <v>572</v>
      </c>
      <c r="AA166" s="56" t="s">
        <v>3</v>
      </c>
      <c r="AB166" s="55">
        <f t="shared" si="217"/>
        <v>411.84</v>
      </c>
      <c r="AC166" s="54">
        <f t="shared" si="218"/>
        <v>82.367999999999995</v>
      </c>
      <c r="AD166" s="53">
        <f t="shared" si="219"/>
        <v>9060.48</v>
      </c>
      <c r="AE166" s="155" t="s">
        <v>134</v>
      </c>
      <c r="AF166" s="51">
        <f t="shared" si="165"/>
        <v>569</v>
      </c>
      <c r="AG166" s="50" t="s">
        <v>1</v>
      </c>
      <c r="AH166" s="49">
        <f t="shared" si="160"/>
        <v>409.68</v>
      </c>
      <c r="AI166" s="48">
        <f t="shared" si="161"/>
        <v>81.935999999999993</v>
      </c>
      <c r="AJ166" s="47">
        <f t="shared" si="162"/>
        <v>9012.9599999999991</v>
      </c>
      <c r="AK166" s="46" t="s">
        <v>387</v>
      </c>
      <c r="AL166" s="45"/>
      <c r="AM166" s="44">
        <f t="shared" si="163"/>
        <v>1948</v>
      </c>
      <c r="AN166" s="43">
        <f t="shared" si="115"/>
        <v>2337.6</v>
      </c>
      <c r="AO166" s="42">
        <f t="shared" si="137"/>
        <v>9740</v>
      </c>
      <c r="AP166" s="41">
        <f t="shared" si="116"/>
        <v>11688</v>
      </c>
      <c r="AU166" s="66">
        <v>110</v>
      </c>
      <c r="AV166" s="40">
        <v>9740</v>
      </c>
      <c r="AX166" s="480"/>
    </row>
    <row r="167" spans="1:50" ht="15" customHeight="1">
      <c r="A167" s="73" t="s">
        <v>1510</v>
      </c>
      <c r="B167" s="70" t="s">
        <v>1482</v>
      </c>
      <c r="C167" s="70">
        <v>50</v>
      </c>
      <c r="D167" s="71">
        <v>1000</v>
      </c>
      <c r="E167" s="71">
        <v>600</v>
      </c>
      <c r="F167" s="70" t="str">
        <f t="shared" si="156"/>
        <v>1000x600x50</v>
      </c>
      <c r="G167" s="158" t="s">
        <v>1538</v>
      </c>
      <c r="H167" s="68" t="s">
        <v>1716</v>
      </c>
      <c r="I167" s="67" t="s">
        <v>1</v>
      </c>
      <c r="J167" s="65" t="str">
        <f t="shared" ref="J167:M169" si="220">$AE167</f>
        <v>B</v>
      </c>
      <c r="K167" s="64" t="str">
        <f t="shared" si="220"/>
        <v>B</v>
      </c>
      <c r="L167" s="64" t="str">
        <f t="shared" si="220"/>
        <v>B</v>
      </c>
      <c r="M167" s="63" t="str">
        <f t="shared" si="220"/>
        <v>B</v>
      </c>
      <c r="N167" s="62">
        <v>6</v>
      </c>
      <c r="O167" s="55">
        <f t="shared" si="157"/>
        <v>3.6</v>
      </c>
      <c r="P167" s="54">
        <f t="shared" si="158"/>
        <v>0.18</v>
      </c>
      <c r="Q167" s="53">
        <f t="shared" si="159"/>
        <v>19.8</v>
      </c>
      <c r="R167" s="163"/>
      <c r="S167" s="59"/>
      <c r="T167" s="162"/>
      <c r="U167" s="160"/>
      <c r="V167" s="161"/>
      <c r="W167" s="160"/>
      <c r="X167" s="160"/>
      <c r="Y167" s="159"/>
      <c r="Z167" s="57">
        <v>416</v>
      </c>
      <c r="AA167" s="56" t="s">
        <v>3</v>
      </c>
      <c r="AB167" s="55">
        <f t="shared" si="217"/>
        <v>1497.6000000000001</v>
      </c>
      <c r="AC167" s="54">
        <f t="shared" si="218"/>
        <v>74.88</v>
      </c>
      <c r="AD167" s="53">
        <f t="shared" si="219"/>
        <v>8236.8000000000011</v>
      </c>
      <c r="AE167" s="472" t="s">
        <v>205</v>
      </c>
      <c r="AF167" s="51">
        <f t="shared" si="165"/>
        <v>304</v>
      </c>
      <c r="AG167" s="50" t="s">
        <v>1</v>
      </c>
      <c r="AH167" s="49">
        <f t="shared" si="160"/>
        <v>1094.4000000000001</v>
      </c>
      <c r="AI167" s="48">
        <f t="shared" si="161"/>
        <v>54.72</v>
      </c>
      <c r="AJ167" s="47">
        <f t="shared" si="162"/>
        <v>6019.2</v>
      </c>
      <c r="AK167" s="376" t="s">
        <v>1494</v>
      </c>
      <c r="AL167" s="45"/>
      <c r="AM167" s="44">
        <f t="shared" si="163"/>
        <v>438</v>
      </c>
      <c r="AN167" s="43">
        <f t="shared" si="115"/>
        <v>525.6</v>
      </c>
      <c r="AO167" s="42">
        <f t="shared" si="137"/>
        <v>8760</v>
      </c>
      <c r="AP167" s="41">
        <f t="shared" si="116"/>
        <v>10512</v>
      </c>
      <c r="AU167" s="66">
        <v>110</v>
      </c>
      <c r="AV167" s="40">
        <v>8760</v>
      </c>
      <c r="AX167" s="480"/>
    </row>
    <row r="168" spans="1:50" ht="15" customHeight="1">
      <c r="A168" s="73" t="s">
        <v>1510</v>
      </c>
      <c r="B168" s="72" t="s">
        <v>1482</v>
      </c>
      <c r="C168" s="71">
        <v>100</v>
      </c>
      <c r="D168" s="74">
        <v>1000</v>
      </c>
      <c r="E168" s="74">
        <v>600</v>
      </c>
      <c r="F168" s="70" t="str">
        <f t="shared" ref="F168" si="221">D168&amp;"x"&amp;E168&amp;"x"&amp;C168</f>
        <v>1000x600x100</v>
      </c>
      <c r="G168" s="158" t="s">
        <v>1491</v>
      </c>
      <c r="H168" s="68" t="s">
        <v>1489</v>
      </c>
      <c r="I168" s="67" t="s">
        <v>1</v>
      </c>
      <c r="J168" s="65" t="str">
        <f t="shared" si="220"/>
        <v>B</v>
      </c>
      <c r="K168" s="64" t="str">
        <f t="shared" si="220"/>
        <v>B</v>
      </c>
      <c r="L168" s="64" t="str">
        <f t="shared" si="220"/>
        <v>B</v>
      </c>
      <c r="M168" s="63" t="str">
        <f t="shared" si="220"/>
        <v>B</v>
      </c>
      <c r="N168" s="62">
        <v>3</v>
      </c>
      <c r="O168" s="55">
        <f t="shared" ref="O168" si="222">N168*D168*E168/1000000</f>
        <v>1.8</v>
      </c>
      <c r="P168" s="54">
        <f t="shared" ref="P168" si="223">O168*C168/1000</f>
        <v>0.18</v>
      </c>
      <c r="Q168" s="53">
        <f t="shared" ref="Q168" si="224">P168*AU168</f>
        <v>17.099999999999998</v>
      </c>
      <c r="R168" s="163"/>
      <c r="S168" s="59"/>
      <c r="T168" s="162"/>
      <c r="U168" s="160"/>
      <c r="V168" s="161"/>
      <c r="W168" s="160"/>
      <c r="X168" s="160"/>
      <c r="Y168" s="159"/>
      <c r="Z168" s="57">
        <v>416</v>
      </c>
      <c r="AA168" s="56" t="s">
        <v>3</v>
      </c>
      <c r="AB168" s="55">
        <f t="shared" ref="AB168:AB170" si="225">IF($AA168="--",$Z168*O168,$AA168*U168)</f>
        <v>748.80000000000007</v>
      </c>
      <c r="AC168" s="54">
        <f t="shared" ref="AC168:AC170" si="226">IF($AA168="--",$Z168*P168,$AA168*V168)</f>
        <v>74.88</v>
      </c>
      <c r="AD168" s="53">
        <f t="shared" ref="AD168:AD170" si="227">IF($AA168="--",$Z168*Q168,$AA168*W168)</f>
        <v>7113.5999999999995</v>
      </c>
      <c r="AE168" s="498" t="s">
        <v>205</v>
      </c>
      <c r="AF168" s="51">
        <f t="shared" ref="AF168" si="228">IF(LEFT(AE168,1)="A",1,IF(AG168="пач.",IF(AE168="B",ROUNDUP(6000/Q168,0),ROUNDUP(9000/Q168,0)),IF(AE168="B",ROUNDUP(6000/W168,0),ROUNDUP(9000/W168,0))))</f>
        <v>351</v>
      </c>
      <c r="AG168" s="50" t="s">
        <v>1</v>
      </c>
      <c r="AH168" s="49">
        <f t="shared" ref="AH168" si="229">IF(AG168="пач.",AF168*O168,AF168*U168)</f>
        <v>631.80000000000007</v>
      </c>
      <c r="AI168" s="48">
        <f t="shared" ref="AI168" si="230">IF(AG168="пач.",AF168*P168,AF168*V168)</f>
        <v>63.18</v>
      </c>
      <c r="AJ168" s="47">
        <f t="shared" ref="AJ168" si="231">IF(AG168="пач.",AF168*Q168,AF168*W168)</f>
        <v>6002.0999999999995</v>
      </c>
      <c r="AK168" s="376" t="s">
        <v>1822</v>
      </c>
      <c r="AL168" s="45"/>
      <c r="AM168" s="44">
        <f t="shared" ref="AM168" si="232">ROUND(AO168*C168/1000,2)</f>
        <v>876</v>
      </c>
      <c r="AN168" s="43">
        <f t="shared" ref="AN168" si="233">ROUND(AM168*1.2,2)</f>
        <v>1051.2</v>
      </c>
      <c r="AO168" s="42">
        <f t="shared" ref="AO168" si="234">ROUND(AV168*(1-$AP$10),2)</f>
        <v>8760</v>
      </c>
      <c r="AP168" s="41">
        <f t="shared" ref="AP168" si="235">ROUND(AO168*1.2,2)</f>
        <v>10512</v>
      </c>
      <c r="AU168" s="66">
        <v>95</v>
      </c>
      <c r="AV168" s="40">
        <v>8760</v>
      </c>
      <c r="AX168" s="480"/>
    </row>
    <row r="169" spans="1:50" ht="15" customHeight="1">
      <c r="A169" s="73" t="s">
        <v>1510</v>
      </c>
      <c r="B169" s="72" t="s">
        <v>1482</v>
      </c>
      <c r="C169" s="74">
        <v>100</v>
      </c>
      <c r="D169" s="74">
        <v>1000</v>
      </c>
      <c r="E169" s="74">
        <v>600</v>
      </c>
      <c r="F169" s="72" t="str">
        <f t="shared" si="156"/>
        <v>1000x600x100</v>
      </c>
      <c r="G169" s="493" t="s">
        <v>1794</v>
      </c>
      <c r="H169" s="494" t="s">
        <v>1795</v>
      </c>
      <c r="I169" s="67" t="s">
        <v>109</v>
      </c>
      <c r="J169" s="65" t="str">
        <f t="shared" si="220"/>
        <v>C</v>
      </c>
      <c r="K169" s="64"/>
      <c r="L169" s="64"/>
      <c r="M169" s="63"/>
      <c r="N169" s="62">
        <v>3</v>
      </c>
      <c r="O169" s="55">
        <f t="shared" si="157"/>
        <v>1.8</v>
      </c>
      <c r="P169" s="54">
        <f t="shared" si="158"/>
        <v>0.18</v>
      </c>
      <c r="Q169" s="53">
        <f t="shared" si="159"/>
        <v>17.099999999999998</v>
      </c>
      <c r="R169" s="57">
        <v>16</v>
      </c>
      <c r="S169" s="59">
        <v>2</v>
      </c>
      <c r="T169" s="174">
        <f>R169*N169</f>
        <v>48</v>
      </c>
      <c r="U169" s="55">
        <f>O169*R169</f>
        <v>28.8</v>
      </c>
      <c r="V169" s="54">
        <f>P169*R169</f>
        <v>2.88</v>
      </c>
      <c r="W169" s="55">
        <f>AU169*V169</f>
        <v>273.59999999999997</v>
      </c>
      <c r="X169" s="55" t="s">
        <v>381</v>
      </c>
      <c r="Y169" s="173">
        <f>R169/S169*N169*C169+140</f>
        <v>2540</v>
      </c>
      <c r="Z169" s="156">
        <f>AA169*R169</f>
        <v>416</v>
      </c>
      <c r="AA169" s="59">
        <v>26</v>
      </c>
      <c r="AB169" s="55">
        <f t="shared" si="225"/>
        <v>748.80000000000007</v>
      </c>
      <c r="AC169" s="54">
        <f t="shared" si="226"/>
        <v>74.88</v>
      </c>
      <c r="AD169" s="53">
        <f t="shared" si="227"/>
        <v>7113.5999999999995</v>
      </c>
      <c r="AE169" s="155" t="s">
        <v>134</v>
      </c>
      <c r="AF169" s="51">
        <f t="shared" si="165"/>
        <v>527</v>
      </c>
      <c r="AG169" s="50" t="s">
        <v>1</v>
      </c>
      <c r="AH169" s="49">
        <f t="shared" si="160"/>
        <v>948.6</v>
      </c>
      <c r="AI169" s="48">
        <f t="shared" si="161"/>
        <v>94.86</v>
      </c>
      <c r="AJ169" s="47">
        <f t="shared" si="162"/>
        <v>9011.6999999999989</v>
      </c>
      <c r="AK169" s="376" t="s">
        <v>1822</v>
      </c>
      <c r="AL169" s="45" t="s">
        <v>1823</v>
      </c>
      <c r="AM169" s="44">
        <f t="shared" si="163"/>
        <v>876</v>
      </c>
      <c r="AN169" s="43">
        <f t="shared" si="115"/>
        <v>1051.2</v>
      </c>
      <c r="AO169" s="42">
        <f t="shared" si="137"/>
        <v>8760</v>
      </c>
      <c r="AP169" s="41">
        <f t="shared" si="116"/>
        <v>10512</v>
      </c>
      <c r="AU169" s="66">
        <v>95</v>
      </c>
      <c r="AV169" s="40">
        <v>8760</v>
      </c>
      <c r="AX169" s="480"/>
    </row>
    <row r="170" spans="1:50" ht="15" customHeight="1">
      <c r="A170" s="73" t="s">
        <v>1510</v>
      </c>
      <c r="B170" s="72" t="s">
        <v>1482</v>
      </c>
      <c r="C170" s="74">
        <v>100</v>
      </c>
      <c r="D170" s="74">
        <v>1000</v>
      </c>
      <c r="E170" s="74">
        <v>600</v>
      </c>
      <c r="F170" s="72" t="str">
        <f t="shared" si="156"/>
        <v>1000x600x100</v>
      </c>
      <c r="G170" s="493" t="s">
        <v>1796</v>
      </c>
      <c r="H170" s="494" t="s">
        <v>1797</v>
      </c>
      <c r="I170" s="67" t="s">
        <v>109</v>
      </c>
      <c r="J170" s="65"/>
      <c r="K170" s="64" t="str">
        <f t="shared" ref="K170:M170" si="236">$AE170</f>
        <v>C</v>
      </c>
      <c r="L170" s="64" t="str">
        <f t="shared" si="236"/>
        <v>C</v>
      </c>
      <c r="M170" s="63" t="str">
        <f t="shared" si="236"/>
        <v>C</v>
      </c>
      <c r="N170" s="62">
        <v>3</v>
      </c>
      <c r="O170" s="55">
        <f t="shared" si="157"/>
        <v>1.8</v>
      </c>
      <c r="P170" s="54">
        <f t="shared" si="158"/>
        <v>0.18</v>
      </c>
      <c r="Q170" s="53">
        <f t="shared" si="159"/>
        <v>17.099999999999998</v>
      </c>
      <c r="R170" s="57">
        <v>32</v>
      </c>
      <c r="S170" s="59">
        <v>4</v>
      </c>
      <c r="T170" s="174">
        <f>R170*N170</f>
        <v>96</v>
      </c>
      <c r="U170" s="55">
        <f>O170*R170</f>
        <v>57.6</v>
      </c>
      <c r="V170" s="54">
        <f>P170*R170</f>
        <v>5.76</v>
      </c>
      <c r="W170" s="55">
        <f>AU170*V170</f>
        <v>547.19999999999993</v>
      </c>
      <c r="X170" s="55" t="s">
        <v>198</v>
      </c>
      <c r="Y170" s="173">
        <f>R170/S170*N170*C170+140</f>
        <v>2540</v>
      </c>
      <c r="Z170" s="156">
        <f>AA170*R170</f>
        <v>416</v>
      </c>
      <c r="AA170" s="59">
        <v>13</v>
      </c>
      <c r="AB170" s="55">
        <f t="shared" si="225"/>
        <v>748.80000000000007</v>
      </c>
      <c r="AC170" s="54">
        <f t="shared" si="226"/>
        <v>74.88</v>
      </c>
      <c r="AD170" s="53">
        <f t="shared" si="227"/>
        <v>7113.5999999999995</v>
      </c>
      <c r="AE170" s="155" t="s">
        <v>134</v>
      </c>
      <c r="AF170" s="51">
        <f t="shared" si="165"/>
        <v>527</v>
      </c>
      <c r="AG170" s="50" t="s">
        <v>1</v>
      </c>
      <c r="AH170" s="49">
        <f t="shared" si="160"/>
        <v>948.6</v>
      </c>
      <c r="AI170" s="48">
        <f t="shared" si="161"/>
        <v>94.86</v>
      </c>
      <c r="AJ170" s="47">
        <f t="shared" si="162"/>
        <v>9011.6999999999989</v>
      </c>
      <c r="AK170" s="376" t="s">
        <v>1822</v>
      </c>
      <c r="AL170" s="45" t="s">
        <v>1824</v>
      </c>
      <c r="AM170" s="44">
        <f t="shared" si="163"/>
        <v>876</v>
      </c>
      <c r="AN170" s="43">
        <f t="shared" si="115"/>
        <v>1051.2</v>
      </c>
      <c r="AO170" s="42">
        <f t="shared" si="137"/>
        <v>8760</v>
      </c>
      <c r="AP170" s="41">
        <f t="shared" si="116"/>
        <v>10512</v>
      </c>
      <c r="AU170" s="66">
        <v>95</v>
      </c>
      <c r="AV170" s="40">
        <v>8760</v>
      </c>
      <c r="AX170" s="480"/>
    </row>
    <row r="171" spans="1:50" ht="15" customHeight="1">
      <c r="A171" s="73" t="s">
        <v>1510</v>
      </c>
      <c r="B171" s="72" t="s">
        <v>1482</v>
      </c>
      <c r="C171" s="71">
        <v>140</v>
      </c>
      <c r="D171" s="74">
        <v>1000</v>
      </c>
      <c r="E171" s="74">
        <v>600</v>
      </c>
      <c r="F171" s="70" t="str">
        <f t="shared" ref="F171:F173" si="237">D171&amp;"x"&amp;E171&amp;"x"&amp;C171</f>
        <v>1000x600x140</v>
      </c>
      <c r="G171" s="493" t="s">
        <v>1798</v>
      </c>
      <c r="H171" s="494" t="s">
        <v>1799</v>
      </c>
      <c r="I171" s="67" t="s">
        <v>1</v>
      </c>
      <c r="J171" s="65" t="str">
        <f t="shared" ref="J171:M173" si="238">$AE171</f>
        <v>C</v>
      </c>
      <c r="K171" s="64" t="str">
        <f t="shared" si="238"/>
        <v>C</v>
      </c>
      <c r="L171" s="64" t="str">
        <f t="shared" si="238"/>
        <v>C</v>
      </c>
      <c r="M171" s="63" t="str">
        <f t="shared" si="238"/>
        <v>C</v>
      </c>
      <c r="N171" s="62">
        <v>2</v>
      </c>
      <c r="O171" s="55">
        <f t="shared" ref="O171:O173" si="239">N171*D171*E171/1000000</f>
        <v>1.2</v>
      </c>
      <c r="P171" s="54">
        <f t="shared" ref="P171:P173" si="240">O171*C171/1000</f>
        <v>0.16800000000000001</v>
      </c>
      <c r="Q171" s="53">
        <f t="shared" ref="Q171:Q173" si="241">P171*AU171</f>
        <v>15.96</v>
      </c>
      <c r="R171" s="163"/>
      <c r="S171" s="59"/>
      <c r="T171" s="162"/>
      <c r="U171" s="160"/>
      <c r="V171" s="161"/>
      <c r="W171" s="160"/>
      <c r="X171" s="160"/>
      <c r="Y171" s="159"/>
      <c r="Z171" s="57">
        <v>468</v>
      </c>
      <c r="AA171" s="56" t="s">
        <v>3</v>
      </c>
      <c r="AB171" s="55">
        <f t="shared" ref="AB171" si="242">IF($AA171="--",$Z171*O171,$AA171*U171)</f>
        <v>561.6</v>
      </c>
      <c r="AC171" s="54">
        <f t="shared" ref="AC171" si="243">IF($AA171="--",$Z171*P171,$AA171*V171)</f>
        <v>78.624000000000009</v>
      </c>
      <c r="AD171" s="53">
        <f t="shared" ref="AD171" si="244">IF($AA171="--",$Z171*Q171,$AA171*W171)</f>
        <v>7469.2800000000007</v>
      </c>
      <c r="AE171" s="155" t="s">
        <v>134</v>
      </c>
      <c r="AF171" s="51">
        <f t="shared" ref="AF171:AF173" si="245">IF(LEFT(AE171,1)="A",1,IF(AG171="пач.",IF(AE171="B",ROUNDUP(6000/Q171,0),ROUNDUP(9000/Q171,0)),IF(AE171="B",ROUNDUP(6000/W171,0),ROUNDUP(9000/W171,0))))</f>
        <v>564</v>
      </c>
      <c r="AG171" s="50" t="s">
        <v>1</v>
      </c>
      <c r="AH171" s="49">
        <f t="shared" ref="AH171:AH173" si="246">IF(AG171="пач.",AF171*O171,AF171*U171)</f>
        <v>676.8</v>
      </c>
      <c r="AI171" s="48">
        <f t="shared" ref="AI171:AI173" si="247">IF(AG171="пач.",AF171*P171,AF171*V171)</f>
        <v>94.75200000000001</v>
      </c>
      <c r="AJ171" s="47">
        <f t="shared" ref="AJ171:AJ173" si="248">IF(AG171="пач.",AF171*Q171,AF171*W171)</f>
        <v>9001.44</v>
      </c>
      <c r="AK171" s="376" t="s">
        <v>1825</v>
      </c>
      <c r="AL171" s="45"/>
      <c r="AM171" s="44">
        <f t="shared" ref="AM171:AM173" si="249">ROUND(AO171*C171/1000,2)</f>
        <v>1226.4000000000001</v>
      </c>
      <c r="AN171" s="43">
        <f t="shared" ref="AN171:AN173" si="250">ROUND(AM171*1.2,2)</f>
        <v>1471.68</v>
      </c>
      <c r="AO171" s="42">
        <f t="shared" ref="AO171:AO173" si="251">ROUND(AV171*(1-$AP$10),2)</f>
        <v>8760</v>
      </c>
      <c r="AP171" s="41">
        <f t="shared" ref="AP171:AP173" si="252">ROUND(AO171*1.2,2)</f>
        <v>10512</v>
      </c>
      <c r="AU171" s="66">
        <v>95</v>
      </c>
      <c r="AV171" s="40">
        <v>8760</v>
      </c>
      <c r="AX171" s="480"/>
    </row>
    <row r="172" spans="1:50" ht="15" customHeight="1">
      <c r="A172" s="73" t="s">
        <v>1510</v>
      </c>
      <c r="B172" s="72" t="s">
        <v>1482</v>
      </c>
      <c r="C172" s="71">
        <v>150</v>
      </c>
      <c r="D172" s="74">
        <v>1000</v>
      </c>
      <c r="E172" s="74">
        <v>600</v>
      </c>
      <c r="F172" s="70" t="str">
        <f t="shared" ref="F172" si="253">D172&amp;"x"&amp;E172&amp;"x"&amp;C172</f>
        <v>1000x600x150</v>
      </c>
      <c r="G172" s="158" t="s">
        <v>1492</v>
      </c>
      <c r="H172" s="68" t="s">
        <v>1490</v>
      </c>
      <c r="I172" s="67" t="s">
        <v>1</v>
      </c>
      <c r="J172" s="65" t="str">
        <f t="shared" si="238"/>
        <v>B</v>
      </c>
      <c r="K172" s="64" t="str">
        <f t="shared" si="238"/>
        <v>B</v>
      </c>
      <c r="L172" s="64" t="str">
        <f t="shared" si="238"/>
        <v>B</v>
      </c>
      <c r="M172" s="63" t="str">
        <f t="shared" si="238"/>
        <v>B</v>
      </c>
      <c r="N172" s="62">
        <v>2</v>
      </c>
      <c r="O172" s="55">
        <f t="shared" ref="O172" si="254">N172*D172*E172/1000000</f>
        <v>1.2</v>
      </c>
      <c r="P172" s="54">
        <f t="shared" ref="P172" si="255">O172*C172/1000</f>
        <v>0.18</v>
      </c>
      <c r="Q172" s="53">
        <f t="shared" ref="Q172" si="256">P172*AU172</f>
        <v>17.099999999999998</v>
      </c>
      <c r="R172" s="163"/>
      <c r="S172" s="59"/>
      <c r="T172" s="162"/>
      <c r="U172" s="160"/>
      <c r="V172" s="161"/>
      <c r="W172" s="160"/>
      <c r="X172" s="160"/>
      <c r="Y172" s="159"/>
      <c r="Z172" s="57">
        <v>416</v>
      </c>
      <c r="AA172" s="56" t="s">
        <v>3</v>
      </c>
      <c r="AB172" s="55">
        <f t="shared" ref="AB172:AB174" si="257">IF($AA172="--",$Z172*O172,$AA172*U172)</f>
        <v>499.2</v>
      </c>
      <c r="AC172" s="54">
        <f t="shared" ref="AC172:AC174" si="258">IF($AA172="--",$Z172*P172,$AA172*V172)</f>
        <v>74.88</v>
      </c>
      <c r="AD172" s="53">
        <f t="shared" ref="AD172:AD174" si="259">IF($AA172="--",$Z172*Q172,$AA172*W172)</f>
        <v>7113.5999999999995</v>
      </c>
      <c r="AE172" s="52" t="s">
        <v>205</v>
      </c>
      <c r="AF172" s="51">
        <f t="shared" ref="AF172" si="260">IF(LEFT(AE172,1)="A",1,IF(AG172="пач.",IF(AE172="B",ROUNDUP(6000/Q172,0),ROUNDUP(9000/Q172,0)),IF(AE172="B",ROUNDUP(6000/W172,0),ROUNDUP(9000/W172,0))))</f>
        <v>351</v>
      </c>
      <c r="AG172" s="50" t="s">
        <v>1</v>
      </c>
      <c r="AH172" s="49">
        <f t="shared" ref="AH172" si="261">IF(AG172="пач.",AF172*O172,AF172*U172)</f>
        <v>421.2</v>
      </c>
      <c r="AI172" s="48">
        <f t="shared" ref="AI172" si="262">IF(AG172="пач.",AF172*P172,AF172*V172)</f>
        <v>63.18</v>
      </c>
      <c r="AJ172" s="47">
        <f t="shared" ref="AJ172" si="263">IF(AG172="пач.",AF172*Q172,AF172*W172)</f>
        <v>6002.0999999999995</v>
      </c>
      <c r="AK172" s="376" t="s">
        <v>1493</v>
      </c>
      <c r="AL172" s="45"/>
      <c r="AM172" s="44">
        <f t="shared" ref="AM172" si="264">ROUND(AO172*C172/1000,2)</f>
        <v>1314</v>
      </c>
      <c r="AN172" s="43">
        <f t="shared" ref="AN172" si="265">ROUND(AM172*1.2,2)</f>
        <v>1576.8</v>
      </c>
      <c r="AO172" s="42">
        <f t="shared" ref="AO172" si="266">ROUND(AV172*(1-$AP$10),2)</f>
        <v>8760</v>
      </c>
      <c r="AP172" s="41">
        <f t="shared" ref="AP172" si="267">ROUND(AO172*1.2,2)</f>
        <v>10512</v>
      </c>
      <c r="AU172" s="66">
        <v>95</v>
      </c>
      <c r="AV172" s="40">
        <v>8760</v>
      </c>
      <c r="AX172" s="480"/>
    </row>
    <row r="173" spans="1:50" ht="15" customHeight="1">
      <c r="A173" s="73" t="s">
        <v>1510</v>
      </c>
      <c r="B173" s="72" t="s">
        <v>1482</v>
      </c>
      <c r="C173" s="74">
        <v>150</v>
      </c>
      <c r="D173" s="74">
        <v>1000</v>
      </c>
      <c r="E173" s="74">
        <v>600</v>
      </c>
      <c r="F173" s="72" t="str">
        <f t="shared" si="237"/>
        <v>1000x600x150</v>
      </c>
      <c r="G173" s="493" t="s">
        <v>1800</v>
      </c>
      <c r="H173" s="494" t="s">
        <v>1801</v>
      </c>
      <c r="I173" s="67" t="s">
        <v>109</v>
      </c>
      <c r="J173" s="65" t="str">
        <f t="shared" si="238"/>
        <v>C</v>
      </c>
      <c r="K173" s="64"/>
      <c r="L173" s="64"/>
      <c r="M173" s="63"/>
      <c r="N173" s="62">
        <v>2</v>
      </c>
      <c r="O173" s="55">
        <f t="shared" si="239"/>
        <v>1.2</v>
      </c>
      <c r="P173" s="54">
        <f t="shared" si="240"/>
        <v>0.18</v>
      </c>
      <c r="Q173" s="53">
        <f t="shared" si="241"/>
        <v>17.099999999999998</v>
      </c>
      <c r="R173" s="57">
        <v>16</v>
      </c>
      <c r="S173" s="59">
        <v>2</v>
      </c>
      <c r="T173" s="174">
        <f>R173*N173</f>
        <v>32</v>
      </c>
      <c r="U173" s="55">
        <f>O173*R173</f>
        <v>19.2</v>
      </c>
      <c r="V173" s="54">
        <f>P173*R173</f>
        <v>2.88</v>
      </c>
      <c r="W173" s="55">
        <f>AU173*V173</f>
        <v>273.59999999999997</v>
      </c>
      <c r="X173" s="55" t="s">
        <v>381</v>
      </c>
      <c r="Y173" s="173">
        <f>R173/S173*N173*C173+140</f>
        <v>2540</v>
      </c>
      <c r="Z173" s="156">
        <f>AA173*R173</f>
        <v>416</v>
      </c>
      <c r="AA173" s="59">
        <v>26</v>
      </c>
      <c r="AB173" s="55">
        <f t="shared" si="257"/>
        <v>499.2</v>
      </c>
      <c r="AC173" s="54">
        <f t="shared" si="258"/>
        <v>74.88</v>
      </c>
      <c r="AD173" s="53">
        <f t="shared" si="259"/>
        <v>7113.5999999999995</v>
      </c>
      <c r="AE173" s="155" t="s">
        <v>134</v>
      </c>
      <c r="AF173" s="51">
        <f t="shared" si="245"/>
        <v>527</v>
      </c>
      <c r="AG173" s="50" t="s">
        <v>1</v>
      </c>
      <c r="AH173" s="49">
        <f t="shared" si="246"/>
        <v>632.4</v>
      </c>
      <c r="AI173" s="48">
        <f t="shared" si="247"/>
        <v>94.86</v>
      </c>
      <c r="AJ173" s="47">
        <f t="shared" si="248"/>
        <v>9011.6999999999989</v>
      </c>
      <c r="AK173" s="376" t="s">
        <v>1493</v>
      </c>
      <c r="AL173" s="45" t="s">
        <v>1826</v>
      </c>
      <c r="AM173" s="44">
        <f t="shared" si="249"/>
        <v>1314</v>
      </c>
      <c r="AN173" s="43">
        <f t="shared" si="250"/>
        <v>1576.8</v>
      </c>
      <c r="AO173" s="42">
        <f t="shared" si="251"/>
        <v>8760</v>
      </c>
      <c r="AP173" s="41">
        <f t="shared" si="252"/>
        <v>10512</v>
      </c>
      <c r="AU173" s="66">
        <v>95</v>
      </c>
      <c r="AV173" s="40">
        <v>8760</v>
      </c>
      <c r="AX173" s="480"/>
    </row>
    <row r="174" spans="1:50" ht="15" customHeight="1" thickBot="1">
      <c r="A174" s="39" t="s">
        <v>1510</v>
      </c>
      <c r="B174" s="38" t="s">
        <v>1482</v>
      </c>
      <c r="C174" s="36">
        <v>150</v>
      </c>
      <c r="D174" s="36">
        <v>1000</v>
      </c>
      <c r="E174" s="36">
        <v>600</v>
      </c>
      <c r="F174" s="38" t="str">
        <f t="shared" si="156"/>
        <v>1000x600x150</v>
      </c>
      <c r="G174" s="496" t="s">
        <v>1802</v>
      </c>
      <c r="H174" s="497" t="s">
        <v>1803</v>
      </c>
      <c r="I174" s="33" t="s">
        <v>109</v>
      </c>
      <c r="J174" s="31"/>
      <c r="K174" s="30" t="str">
        <f t="shared" ref="K174:M174" si="268">$AE174</f>
        <v>C</v>
      </c>
      <c r="L174" s="30" t="str">
        <f t="shared" si="268"/>
        <v>C</v>
      </c>
      <c r="M174" s="29" t="str">
        <f t="shared" si="268"/>
        <v>C</v>
      </c>
      <c r="N174" s="28">
        <v>2</v>
      </c>
      <c r="O174" s="23">
        <f t="shared" si="157"/>
        <v>1.2</v>
      </c>
      <c r="P174" s="22">
        <f t="shared" si="158"/>
        <v>0.18</v>
      </c>
      <c r="Q174" s="21">
        <f t="shared" si="159"/>
        <v>17.099999999999998</v>
      </c>
      <c r="R174" s="388">
        <v>32</v>
      </c>
      <c r="S174" s="326">
        <v>4</v>
      </c>
      <c r="T174" s="327">
        <f>R174*N174</f>
        <v>64</v>
      </c>
      <c r="U174" s="239">
        <f>O174*R174</f>
        <v>38.4</v>
      </c>
      <c r="V174" s="324">
        <f>P174*R174</f>
        <v>5.76</v>
      </c>
      <c r="W174" s="239">
        <f>AU174*V174</f>
        <v>547.19999999999993</v>
      </c>
      <c r="X174" s="239" t="s">
        <v>198</v>
      </c>
      <c r="Y174" s="328">
        <f>R174/S174*N174*C174+140</f>
        <v>2540</v>
      </c>
      <c r="Z174" s="329">
        <f>AA174*R174</f>
        <v>416</v>
      </c>
      <c r="AA174" s="326">
        <v>13</v>
      </c>
      <c r="AB174" s="239">
        <f t="shared" si="257"/>
        <v>499.2</v>
      </c>
      <c r="AC174" s="324">
        <f t="shared" si="258"/>
        <v>74.88</v>
      </c>
      <c r="AD174" s="240">
        <f t="shared" si="259"/>
        <v>7113.5999999999995</v>
      </c>
      <c r="AE174" s="383" t="s">
        <v>134</v>
      </c>
      <c r="AF174" s="331">
        <f t="shared" si="165"/>
        <v>527</v>
      </c>
      <c r="AG174" s="384" t="s">
        <v>1</v>
      </c>
      <c r="AH174" s="333">
        <f t="shared" si="160"/>
        <v>632.4</v>
      </c>
      <c r="AI174" s="334">
        <f t="shared" si="161"/>
        <v>94.86</v>
      </c>
      <c r="AJ174" s="335">
        <f t="shared" si="162"/>
        <v>9011.6999999999989</v>
      </c>
      <c r="AK174" s="495" t="s">
        <v>1493</v>
      </c>
      <c r="AL174" s="337" t="s">
        <v>1827</v>
      </c>
      <c r="AM174" s="338">
        <f t="shared" si="163"/>
        <v>1314</v>
      </c>
      <c r="AN174" s="339">
        <f t="shared" si="115"/>
        <v>1576.8</v>
      </c>
      <c r="AO174" s="340">
        <f t="shared" si="137"/>
        <v>8760</v>
      </c>
      <c r="AP174" s="341">
        <f t="shared" si="116"/>
        <v>10512</v>
      </c>
      <c r="AU174" s="66">
        <v>95</v>
      </c>
      <c r="AV174" s="40">
        <v>8760</v>
      </c>
      <c r="AX174" s="480"/>
    </row>
    <row r="175" spans="1:50">
      <c r="A175" s="293" t="s">
        <v>1511</v>
      </c>
      <c r="B175" s="234" t="s">
        <v>748</v>
      </c>
      <c r="C175" s="233">
        <v>100</v>
      </c>
      <c r="D175" s="233">
        <v>1000</v>
      </c>
      <c r="E175" s="233">
        <v>600</v>
      </c>
      <c r="F175" s="234" t="str">
        <f t="shared" si="156"/>
        <v>1000x600x100</v>
      </c>
      <c r="G175" s="368" t="s">
        <v>773</v>
      </c>
      <c r="H175" s="342" t="s">
        <v>772</v>
      </c>
      <c r="I175" s="343" t="s">
        <v>1</v>
      </c>
      <c r="J175" s="241" t="str">
        <f t="shared" ref="J175:M176" si="269">$AE175</f>
        <v>A</v>
      </c>
      <c r="K175" s="242" t="str">
        <f t="shared" si="269"/>
        <v>A</v>
      </c>
      <c r="L175" s="242" t="str">
        <f t="shared" si="269"/>
        <v>A</v>
      </c>
      <c r="M175" s="243" t="str">
        <f t="shared" si="269"/>
        <v>A</v>
      </c>
      <c r="N175" s="244">
        <v>6</v>
      </c>
      <c r="O175" s="245">
        <f t="shared" si="157"/>
        <v>3.6</v>
      </c>
      <c r="P175" s="297">
        <f t="shared" si="158"/>
        <v>0.36</v>
      </c>
      <c r="Q175" s="246">
        <f t="shared" si="159"/>
        <v>21.24</v>
      </c>
      <c r="R175" s="169"/>
      <c r="S175" s="94"/>
      <c r="T175" s="168"/>
      <c r="U175" s="166"/>
      <c r="V175" s="167"/>
      <c r="W175" s="166"/>
      <c r="X175" s="166"/>
      <c r="Y175" s="165"/>
      <c r="Z175" s="92">
        <v>208</v>
      </c>
      <c r="AA175" s="91" t="s">
        <v>3</v>
      </c>
      <c r="AB175" s="90">
        <f t="shared" si="217"/>
        <v>748.80000000000007</v>
      </c>
      <c r="AC175" s="89">
        <f t="shared" si="218"/>
        <v>74.88</v>
      </c>
      <c r="AD175" s="88">
        <f t="shared" si="219"/>
        <v>4417.92</v>
      </c>
      <c r="AE175" s="87" t="s">
        <v>2</v>
      </c>
      <c r="AF175" s="86">
        <f t="shared" si="165"/>
        <v>1</v>
      </c>
      <c r="AG175" s="85" t="s">
        <v>1</v>
      </c>
      <c r="AH175" s="84">
        <f t="shared" si="160"/>
        <v>3.6</v>
      </c>
      <c r="AI175" s="83">
        <f t="shared" si="161"/>
        <v>0.36</v>
      </c>
      <c r="AJ175" s="82">
        <f t="shared" si="162"/>
        <v>21.24</v>
      </c>
      <c r="AK175" s="81" t="s">
        <v>766</v>
      </c>
      <c r="AL175" s="80"/>
      <c r="AM175" s="79">
        <f t="shared" si="163"/>
        <v>540</v>
      </c>
      <c r="AN175" s="78">
        <f t="shared" si="55"/>
        <v>648</v>
      </c>
      <c r="AO175" s="77">
        <f t="shared" ref="AO175:AO208" si="270">ROUND(AV175*(1-$AP$11),2)</f>
        <v>5400</v>
      </c>
      <c r="AP175" s="76">
        <f t="shared" si="56"/>
        <v>6480</v>
      </c>
      <c r="AU175" s="101">
        <v>59</v>
      </c>
      <c r="AV175" s="75">
        <v>5400</v>
      </c>
      <c r="AX175" s="480"/>
    </row>
    <row r="176" spans="1:50">
      <c r="A176" s="73" t="s">
        <v>1511</v>
      </c>
      <c r="B176" s="72" t="s">
        <v>748</v>
      </c>
      <c r="C176" s="74">
        <v>100</v>
      </c>
      <c r="D176" s="74">
        <v>1000</v>
      </c>
      <c r="E176" s="74">
        <v>600</v>
      </c>
      <c r="F176" s="72" t="str">
        <f t="shared" si="156"/>
        <v>1000x600x100</v>
      </c>
      <c r="G176" s="158" t="s">
        <v>771</v>
      </c>
      <c r="H176" s="68" t="s">
        <v>770</v>
      </c>
      <c r="I176" s="67" t="s">
        <v>109</v>
      </c>
      <c r="J176" s="65" t="str">
        <f t="shared" si="269"/>
        <v>C</v>
      </c>
      <c r="K176" s="64"/>
      <c r="L176" s="64"/>
      <c r="M176" s="63"/>
      <c r="N176" s="62">
        <v>6</v>
      </c>
      <c r="O176" s="55">
        <f t="shared" si="157"/>
        <v>3.6</v>
      </c>
      <c r="P176" s="54">
        <f t="shared" si="158"/>
        <v>0.36</v>
      </c>
      <c r="Q176" s="53">
        <f t="shared" si="159"/>
        <v>21.24</v>
      </c>
      <c r="R176" s="57">
        <v>8</v>
      </c>
      <c r="S176" s="59">
        <v>2</v>
      </c>
      <c r="T176" s="174">
        <f>R176*N176</f>
        <v>48</v>
      </c>
      <c r="U176" s="55">
        <f>O176*R176</f>
        <v>28.8</v>
      </c>
      <c r="V176" s="54">
        <f>P176*R176</f>
        <v>2.88</v>
      </c>
      <c r="W176" s="55">
        <f>AU176*V176</f>
        <v>169.92</v>
      </c>
      <c r="X176" s="55" t="s">
        <v>381</v>
      </c>
      <c r="Y176" s="173">
        <f>R176/S176*N176*C176+140</f>
        <v>2540</v>
      </c>
      <c r="Z176" s="156">
        <f>AA176*R176</f>
        <v>208</v>
      </c>
      <c r="AA176" s="59">
        <v>26</v>
      </c>
      <c r="AB176" s="55">
        <f t="shared" si="217"/>
        <v>748.80000000000007</v>
      </c>
      <c r="AC176" s="54">
        <f t="shared" si="218"/>
        <v>74.88</v>
      </c>
      <c r="AD176" s="53">
        <f t="shared" si="219"/>
        <v>4417.92</v>
      </c>
      <c r="AE176" s="155" t="s">
        <v>134</v>
      </c>
      <c r="AF176" s="51">
        <f t="shared" si="165"/>
        <v>53</v>
      </c>
      <c r="AG176" s="172" t="s">
        <v>137</v>
      </c>
      <c r="AH176" s="49">
        <f t="shared" si="160"/>
        <v>1526.4</v>
      </c>
      <c r="AI176" s="48">
        <f t="shared" si="161"/>
        <v>152.63999999999999</v>
      </c>
      <c r="AJ176" s="47">
        <f t="shared" si="162"/>
        <v>9005.76</v>
      </c>
      <c r="AK176" s="46" t="s">
        <v>766</v>
      </c>
      <c r="AL176" s="45" t="s">
        <v>769</v>
      </c>
      <c r="AM176" s="44">
        <f t="shared" si="163"/>
        <v>540</v>
      </c>
      <c r="AN176" s="43">
        <f t="shared" si="55"/>
        <v>648</v>
      </c>
      <c r="AO176" s="42">
        <f t="shared" si="270"/>
        <v>5400</v>
      </c>
      <c r="AP176" s="41">
        <f t="shared" si="56"/>
        <v>6480</v>
      </c>
      <c r="AU176" s="66">
        <v>59</v>
      </c>
      <c r="AV176" s="40">
        <v>5400</v>
      </c>
      <c r="AX176" s="480"/>
    </row>
    <row r="177" spans="1:50">
      <c r="A177" s="73" t="s">
        <v>1511</v>
      </c>
      <c r="B177" s="72" t="s">
        <v>748</v>
      </c>
      <c r="C177" s="74">
        <v>100</v>
      </c>
      <c r="D177" s="74">
        <v>1000</v>
      </c>
      <c r="E177" s="74">
        <v>600</v>
      </c>
      <c r="F177" s="72" t="str">
        <f t="shared" si="156"/>
        <v>1000x600x100</v>
      </c>
      <c r="G177" s="158" t="s">
        <v>768</v>
      </c>
      <c r="H177" s="68" t="s">
        <v>767</v>
      </c>
      <c r="I177" s="67" t="s">
        <v>109</v>
      </c>
      <c r="J177" s="65"/>
      <c r="K177" s="64" t="str">
        <f t="shared" ref="K177:L177" si="271">$AE177</f>
        <v>C</v>
      </c>
      <c r="L177" s="64" t="str">
        <f t="shared" si="271"/>
        <v>C</v>
      </c>
      <c r="M177" s="63"/>
      <c r="N177" s="62">
        <v>6</v>
      </c>
      <c r="O177" s="55">
        <f t="shared" si="157"/>
        <v>3.6</v>
      </c>
      <c r="P177" s="54">
        <f t="shared" si="158"/>
        <v>0.36</v>
      </c>
      <c r="Q177" s="53">
        <f t="shared" si="159"/>
        <v>21.24</v>
      </c>
      <c r="R177" s="57">
        <v>16</v>
      </c>
      <c r="S177" s="59">
        <v>4</v>
      </c>
      <c r="T177" s="174">
        <f>R177*N177</f>
        <v>96</v>
      </c>
      <c r="U177" s="55">
        <f>O177*R177</f>
        <v>57.6</v>
      </c>
      <c r="V177" s="54">
        <f>P177*R177</f>
        <v>5.76</v>
      </c>
      <c r="W177" s="55">
        <f>AU177*V177</f>
        <v>339.84</v>
      </c>
      <c r="X177" s="55" t="s">
        <v>198</v>
      </c>
      <c r="Y177" s="179">
        <f>R177/S177*N177*C177+140</f>
        <v>2540</v>
      </c>
      <c r="Z177" s="156">
        <f>AA177*R177</f>
        <v>208</v>
      </c>
      <c r="AA177" s="59">
        <v>13</v>
      </c>
      <c r="AB177" s="55">
        <f t="shared" si="217"/>
        <v>748.80000000000007</v>
      </c>
      <c r="AC177" s="54">
        <f t="shared" si="218"/>
        <v>74.88</v>
      </c>
      <c r="AD177" s="53">
        <f t="shared" si="219"/>
        <v>4417.92</v>
      </c>
      <c r="AE177" s="155" t="s">
        <v>134</v>
      </c>
      <c r="AF177" s="51">
        <f t="shared" si="165"/>
        <v>27</v>
      </c>
      <c r="AG177" s="172" t="s">
        <v>137</v>
      </c>
      <c r="AH177" s="49">
        <f t="shared" si="160"/>
        <v>1555.2</v>
      </c>
      <c r="AI177" s="48">
        <f t="shared" si="161"/>
        <v>155.51999999999998</v>
      </c>
      <c r="AJ177" s="47">
        <f t="shared" si="162"/>
        <v>9175.6799999999985</v>
      </c>
      <c r="AK177" s="46" t="s">
        <v>766</v>
      </c>
      <c r="AL177" s="45" t="s">
        <v>765</v>
      </c>
      <c r="AM177" s="44">
        <f t="shared" si="163"/>
        <v>540</v>
      </c>
      <c r="AN177" s="43">
        <f t="shared" si="55"/>
        <v>648</v>
      </c>
      <c r="AO177" s="42">
        <f t="shared" si="270"/>
        <v>5400</v>
      </c>
      <c r="AP177" s="41">
        <f t="shared" si="56"/>
        <v>6480</v>
      </c>
      <c r="AU177" s="66">
        <v>59</v>
      </c>
      <c r="AV177" s="40">
        <v>5400</v>
      </c>
      <c r="AX177" s="480"/>
    </row>
    <row r="178" spans="1:50">
      <c r="A178" s="73" t="s">
        <v>1511</v>
      </c>
      <c r="B178" s="72" t="s">
        <v>748</v>
      </c>
      <c r="C178" s="71">
        <v>120</v>
      </c>
      <c r="D178" s="74">
        <v>1000</v>
      </c>
      <c r="E178" s="74">
        <v>600</v>
      </c>
      <c r="F178" s="70" t="str">
        <f t="shared" si="156"/>
        <v>1000x600x120</v>
      </c>
      <c r="G178" s="158" t="s">
        <v>764</v>
      </c>
      <c r="H178" s="68" t="s">
        <v>763</v>
      </c>
      <c r="I178" s="67" t="s">
        <v>1</v>
      </c>
      <c r="J178" s="65" t="s">
        <v>205</v>
      </c>
      <c r="K178" s="64" t="s">
        <v>205</v>
      </c>
      <c r="L178" s="64" t="s">
        <v>205</v>
      </c>
      <c r="M178" s="504" t="s">
        <v>134</v>
      </c>
      <c r="N178" s="62">
        <v>5</v>
      </c>
      <c r="O178" s="55">
        <f t="shared" si="157"/>
        <v>3</v>
      </c>
      <c r="P178" s="54">
        <f t="shared" si="158"/>
        <v>0.36</v>
      </c>
      <c r="Q178" s="53">
        <f t="shared" si="159"/>
        <v>20.16</v>
      </c>
      <c r="R178" s="163"/>
      <c r="S178" s="59"/>
      <c r="T178" s="162"/>
      <c r="U178" s="160"/>
      <c r="V178" s="161"/>
      <c r="W178" s="160"/>
      <c r="X178" s="160"/>
      <c r="Y178" s="159"/>
      <c r="Z178" s="57">
        <v>208</v>
      </c>
      <c r="AA178" s="56" t="s">
        <v>3</v>
      </c>
      <c r="AB178" s="55">
        <f t="shared" si="217"/>
        <v>624</v>
      </c>
      <c r="AC178" s="54">
        <f t="shared" si="218"/>
        <v>74.88</v>
      </c>
      <c r="AD178" s="53">
        <f t="shared" si="219"/>
        <v>4193.28</v>
      </c>
      <c r="AE178" s="472" t="s">
        <v>1836</v>
      </c>
      <c r="AF178" s="51">
        <f t="shared" si="165"/>
        <v>447</v>
      </c>
      <c r="AG178" s="50" t="s">
        <v>1</v>
      </c>
      <c r="AH178" s="49">
        <f t="shared" si="160"/>
        <v>1341</v>
      </c>
      <c r="AI178" s="48">
        <f t="shared" si="161"/>
        <v>160.91999999999999</v>
      </c>
      <c r="AJ178" s="47">
        <f t="shared" si="162"/>
        <v>9011.52</v>
      </c>
      <c r="AK178" s="46" t="s">
        <v>762</v>
      </c>
      <c r="AL178" s="45"/>
      <c r="AM178" s="44">
        <f t="shared" si="163"/>
        <v>616.79999999999995</v>
      </c>
      <c r="AN178" s="43">
        <f t="shared" si="55"/>
        <v>740.16</v>
      </c>
      <c r="AO178" s="42">
        <f t="shared" si="270"/>
        <v>5140</v>
      </c>
      <c r="AP178" s="41">
        <f t="shared" si="56"/>
        <v>6168</v>
      </c>
      <c r="AU178" s="66">
        <v>56</v>
      </c>
      <c r="AV178" s="40">
        <v>5140</v>
      </c>
      <c r="AX178" s="480"/>
    </row>
    <row r="179" spans="1:50">
      <c r="A179" s="73" t="s">
        <v>1511</v>
      </c>
      <c r="B179" s="72" t="s">
        <v>748</v>
      </c>
      <c r="C179" s="71">
        <v>140</v>
      </c>
      <c r="D179" s="74">
        <v>1000</v>
      </c>
      <c r="E179" s="74">
        <v>600</v>
      </c>
      <c r="F179" s="70" t="str">
        <f t="shared" ref="F179" si="272">D179&amp;"x"&amp;E179&amp;"x"&amp;C179</f>
        <v>1000x600x140</v>
      </c>
      <c r="G179" s="493" t="s">
        <v>1815</v>
      </c>
      <c r="H179" s="494" t="s">
        <v>1814</v>
      </c>
      <c r="I179" s="67" t="s">
        <v>1</v>
      </c>
      <c r="J179" s="65" t="str">
        <f t="shared" ref="J179:M181" si="273">$AE179</f>
        <v>C</v>
      </c>
      <c r="K179" s="64" t="str">
        <f t="shared" si="273"/>
        <v>C</v>
      </c>
      <c r="L179" s="64" t="str">
        <f t="shared" si="273"/>
        <v>C</v>
      </c>
      <c r="M179" s="63" t="str">
        <f t="shared" si="273"/>
        <v>C</v>
      </c>
      <c r="N179" s="62">
        <v>4</v>
      </c>
      <c r="O179" s="55">
        <f t="shared" ref="O179" si="274">N179*D179*E179/1000000</f>
        <v>2.4</v>
      </c>
      <c r="P179" s="54">
        <f t="shared" ref="P179" si="275">O179*C179/1000</f>
        <v>0.33600000000000002</v>
      </c>
      <c r="Q179" s="53">
        <f t="shared" ref="Q179" si="276">P179*AU179</f>
        <v>18.48</v>
      </c>
      <c r="R179" s="163"/>
      <c r="S179" s="59"/>
      <c r="T179" s="162"/>
      <c r="U179" s="160"/>
      <c r="V179" s="161"/>
      <c r="W179" s="160"/>
      <c r="X179" s="160"/>
      <c r="Y179" s="159"/>
      <c r="Z179" s="57">
        <v>208</v>
      </c>
      <c r="AA179" s="56" t="s">
        <v>3</v>
      </c>
      <c r="AB179" s="55">
        <f t="shared" ref="AB179" si="277">IF($AA179="--",$Z179*O179,$AA179*U179)</f>
        <v>499.2</v>
      </c>
      <c r="AC179" s="54">
        <f t="shared" ref="AC179" si="278">IF($AA179="--",$Z179*P179,$AA179*V179)</f>
        <v>69.888000000000005</v>
      </c>
      <c r="AD179" s="53">
        <f t="shared" ref="AD179" si="279">IF($AA179="--",$Z179*Q179,$AA179*W179)</f>
        <v>3843.84</v>
      </c>
      <c r="AE179" s="155" t="s">
        <v>134</v>
      </c>
      <c r="AF179" s="51">
        <f t="shared" ref="AF179" si="280">IF(LEFT(AE179,1)="A",1,IF(AG179="пач.",IF(AE179="B",ROUNDUP(6000/Q179,0),ROUNDUP(9000/Q179,0)),IF(AE179="B",ROUNDUP(6000/W179,0),ROUNDUP(9000/W179,0))))</f>
        <v>488</v>
      </c>
      <c r="AG179" s="50" t="s">
        <v>1</v>
      </c>
      <c r="AH179" s="49">
        <f t="shared" ref="AH179" si="281">IF(AG179="пач.",AF179*O179,AF179*U179)</f>
        <v>1171.2</v>
      </c>
      <c r="AI179" s="48">
        <f t="shared" ref="AI179" si="282">IF(AG179="пач.",AF179*P179,AF179*V179)</f>
        <v>163.96800000000002</v>
      </c>
      <c r="AJ179" s="47">
        <f t="shared" ref="AJ179" si="283">IF(AG179="пач.",AF179*Q179,AF179*W179)</f>
        <v>9018.24</v>
      </c>
      <c r="AK179" s="46" t="s">
        <v>1820</v>
      </c>
      <c r="AL179" s="45"/>
      <c r="AM179" s="44">
        <f t="shared" ref="AM179" si="284">ROUND(AO179*C179/1000,2)</f>
        <v>691.6</v>
      </c>
      <c r="AN179" s="43">
        <f t="shared" ref="AN179" si="285">ROUND(AM179*1.2,2)</f>
        <v>829.92</v>
      </c>
      <c r="AO179" s="42">
        <f t="shared" ref="AO179" si="286">ROUND(AV179*(1-$AP$11),2)</f>
        <v>4940</v>
      </c>
      <c r="AP179" s="41">
        <f t="shared" ref="AP179" si="287">ROUND(AO179*1.2,2)</f>
        <v>5928</v>
      </c>
      <c r="AU179" s="66">
        <v>55</v>
      </c>
      <c r="AV179" s="40">
        <v>4940</v>
      </c>
      <c r="AX179" s="480"/>
    </row>
    <row r="180" spans="1:50">
      <c r="A180" s="73" t="s">
        <v>1511</v>
      </c>
      <c r="B180" s="72" t="s">
        <v>748</v>
      </c>
      <c r="C180" s="71">
        <v>150</v>
      </c>
      <c r="D180" s="74">
        <v>1000</v>
      </c>
      <c r="E180" s="74">
        <v>600</v>
      </c>
      <c r="F180" s="70" t="str">
        <f t="shared" si="156"/>
        <v>1000x600x150</v>
      </c>
      <c r="G180" s="158" t="s">
        <v>761</v>
      </c>
      <c r="H180" s="68" t="s">
        <v>760</v>
      </c>
      <c r="I180" s="67" t="s">
        <v>1</v>
      </c>
      <c r="J180" s="65" t="str">
        <f t="shared" si="273"/>
        <v>A</v>
      </c>
      <c r="K180" s="64" t="str">
        <f t="shared" si="273"/>
        <v>A</v>
      </c>
      <c r="L180" s="64" t="str">
        <f t="shared" si="273"/>
        <v>A</v>
      </c>
      <c r="M180" s="63" t="str">
        <f t="shared" si="273"/>
        <v>A</v>
      </c>
      <c r="N180" s="62">
        <v>4</v>
      </c>
      <c r="O180" s="55">
        <f t="shared" si="157"/>
        <v>2.4</v>
      </c>
      <c r="P180" s="54">
        <f t="shared" si="158"/>
        <v>0.36</v>
      </c>
      <c r="Q180" s="53">
        <f t="shared" si="159"/>
        <v>19.439999999999998</v>
      </c>
      <c r="R180" s="163"/>
      <c r="S180" s="59"/>
      <c r="T180" s="162"/>
      <c r="U180" s="160"/>
      <c r="V180" s="161"/>
      <c r="W180" s="160"/>
      <c r="X180" s="160"/>
      <c r="Y180" s="159"/>
      <c r="Z180" s="57">
        <v>208</v>
      </c>
      <c r="AA180" s="56" t="s">
        <v>3</v>
      </c>
      <c r="AB180" s="55">
        <f t="shared" si="217"/>
        <v>499.2</v>
      </c>
      <c r="AC180" s="54">
        <f t="shared" si="218"/>
        <v>74.88</v>
      </c>
      <c r="AD180" s="53">
        <f t="shared" si="219"/>
        <v>4043.5199999999995</v>
      </c>
      <c r="AE180" s="52" t="s">
        <v>2</v>
      </c>
      <c r="AF180" s="51">
        <f t="shared" si="165"/>
        <v>1</v>
      </c>
      <c r="AG180" s="50" t="s">
        <v>1</v>
      </c>
      <c r="AH180" s="49">
        <f t="shared" si="160"/>
        <v>2.4</v>
      </c>
      <c r="AI180" s="48">
        <f t="shared" si="161"/>
        <v>0.36</v>
      </c>
      <c r="AJ180" s="47">
        <f t="shared" si="162"/>
        <v>19.439999999999998</v>
      </c>
      <c r="AK180" s="46" t="s">
        <v>753</v>
      </c>
      <c r="AL180" s="45"/>
      <c r="AM180" s="44">
        <f t="shared" si="163"/>
        <v>726</v>
      </c>
      <c r="AN180" s="43">
        <f t="shared" si="55"/>
        <v>871.2</v>
      </c>
      <c r="AO180" s="42">
        <f t="shared" si="270"/>
        <v>4840</v>
      </c>
      <c r="AP180" s="41">
        <f t="shared" si="56"/>
        <v>5808</v>
      </c>
      <c r="AU180" s="66">
        <v>54</v>
      </c>
      <c r="AV180" s="40">
        <v>4840</v>
      </c>
      <c r="AX180" s="480"/>
    </row>
    <row r="181" spans="1:50">
      <c r="A181" s="73" t="s">
        <v>1511</v>
      </c>
      <c r="B181" s="72" t="s">
        <v>748</v>
      </c>
      <c r="C181" s="74">
        <v>150</v>
      </c>
      <c r="D181" s="74">
        <v>1000</v>
      </c>
      <c r="E181" s="74">
        <v>600</v>
      </c>
      <c r="F181" s="72" t="str">
        <f t="shared" si="156"/>
        <v>1000x600x150</v>
      </c>
      <c r="G181" s="158" t="s">
        <v>759</v>
      </c>
      <c r="H181" s="68" t="s">
        <v>758</v>
      </c>
      <c r="I181" s="67" t="s">
        <v>109</v>
      </c>
      <c r="J181" s="65" t="str">
        <f t="shared" si="273"/>
        <v>C</v>
      </c>
      <c r="K181" s="64"/>
      <c r="L181" s="64"/>
      <c r="M181" s="63"/>
      <c r="N181" s="62">
        <v>4</v>
      </c>
      <c r="O181" s="55">
        <f t="shared" si="157"/>
        <v>2.4</v>
      </c>
      <c r="P181" s="54">
        <f t="shared" si="158"/>
        <v>0.36</v>
      </c>
      <c r="Q181" s="53">
        <f t="shared" si="159"/>
        <v>19.439999999999998</v>
      </c>
      <c r="R181" s="57">
        <v>8</v>
      </c>
      <c r="S181" s="59">
        <v>2</v>
      </c>
      <c r="T181" s="174">
        <f>R181*N181</f>
        <v>32</v>
      </c>
      <c r="U181" s="55">
        <f>O181*R181</f>
        <v>19.2</v>
      </c>
      <c r="V181" s="54">
        <f>P181*R181</f>
        <v>2.88</v>
      </c>
      <c r="W181" s="55">
        <f>AU181*V181</f>
        <v>155.51999999999998</v>
      </c>
      <c r="X181" s="55" t="s">
        <v>381</v>
      </c>
      <c r="Y181" s="173">
        <f>R181/S181*N181*C181+140</f>
        <v>2540</v>
      </c>
      <c r="Z181" s="156">
        <f>AA181*R181</f>
        <v>208</v>
      </c>
      <c r="AA181" s="59">
        <v>26</v>
      </c>
      <c r="AB181" s="55">
        <f t="shared" si="217"/>
        <v>499.2</v>
      </c>
      <c r="AC181" s="54">
        <f t="shared" si="218"/>
        <v>74.88</v>
      </c>
      <c r="AD181" s="53">
        <f t="shared" si="219"/>
        <v>4043.5199999999995</v>
      </c>
      <c r="AE181" s="155" t="s">
        <v>134</v>
      </c>
      <c r="AF181" s="51">
        <f t="shared" si="165"/>
        <v>58</v>
      </c>
      <c r="AG181" s="172" t="s">
        <v>137</v>
      </c>
      <c r="AH181" s="49">
        <f t="shared" si="160"/>
        <v>1113.5999999999999</v>
      </c>
      <c r="AI181" s="48">
        <f t="shared" si="161"/>
        <v>167.04</v>
      </c>
      <c r="AJ181" s="47">
        <f t="shared" si="162"/>
        <v>9020.16</v>
      </c>
      <c r="AK181" s="46" t="s">
        <v>757</v>
      </c>
      <c r="AL181" s="45" t="s">
        <v>756</v>
      </c>
      <c r="AM181" s="44">
        <f t="shared" si="163"/>
        <v>726</v>
      </c>
      <c r="AN181" s="43">
        <f t="shared" si="55"/>
        <v>871.2</v>
      </c>
      <c r="AO181" s="42">
        <f t="shared" si="270"/>
        <v>4840</v>
      </c>
      <c r="AP181" s="41">
        <f t="shared" si="56"/>
        <v>5808</v>
      </c>
      <c r="AU181" s="66">
        <v>54</v>
      </c>
      <c r="AV181" s="40">
        <v>4840</v>
      </c>
      <c r="AX181" s="480"/>
    </row>
    <row r="182" spans="1:50">
      <c r="A182" s="73" t="s">
        <v>1511</v>
      </c>
      <c r="B182" s="72" t="s">
        <v>748</v>
      </c>
      <c r="C182" s="74">
        <v>150</v>
      </c>
      <c r="D182" s="74">
        <v>1000</v>
      </c>
      <c r="E182" s="74">
        <v>600</v>
      </c>
      <c r="F182" s="72" t="str">
        <f t="shared" si="156"/>
        <v>1000x600x150</v>
      </c>
      <c r="G182" s="158" t="s">
        <v>755</v>
      </c>
      <c r="H182" s="68" t="s">
        <v>754</v>
      </c>
      <c r="I182" s="67" t="s">
        <v>109</v>
      </c>
      <c r="J182" s="65"/>
      <c r="K182" s="64" t="str">
        <f t="shared" ref="K182:L182" si="288">$AE182</f>
        <v>C</v>
      </c>
      <c r="L182" s="64" t="str">
        <f t="shared" si="288"/>
        <v>C</v>
      </c>
      <c r="M182" s="63"/>
      <c r="N182" s="62">
        <v>4</v>
      </c>
      <c r="O182" s="55">
        <f t="shared" si="157"/>
        <v>2.4</v>
      </c>
      <c r="P182" s="54">
        <f t="shared" si="158"/>
        <v>0.36</v>
      </c>
      <c r="Q182" s="53">
        <f t="shared" si="159"/>
        <v>19.439999999999998</v>
      </c>
      <c r="R182" s="57">
        <v>16</v>
      </c>
      <c r="S182" s="59">
        <v>4</v>
      </c>
      <c r="T182" s="174">
        <f>R182*N182</f>
        <v>64</v>
      </c>
      <c r="U182" s="55">
        <f>O182*R182</f>
        <v>38.4</v>
      </c>
      <c r="V182" s="54">
        <f>P182*R182</f>
        <v>5.76</v>
      </c>
      <c r="W182" s="55">
        <f>AU182*V182</f>
        <v>311.03999999999996</v>
      </c>
      <c r="X182" s="55" t="s">
        <v>198</v>
      </c>
      <c r="Y182" s="179">
        <f>R182/S182*N182*C182+140</f>
        <v>2540</v>
      </c>
      <c r="Z182" s="156">
        <f>AA182*R182</f>
        <v>208</v>
      </c>
      <c r="AA182" s="59">
        <v>13</v>
      </c>
      <c r="AB182" s="55">
        <f t="shared" si="217"/>
        <v>499.2</v>
      </c>
      <c r="AC182" s="54">
        <f t="shared" si="218"/>
        <v>74.88</v>
      </c>
      <c r="AD182" s="53">
        <f t="shared" si="219"/>
        <v>4043.5199999999995</v>
      </c>
      <c r="AE182" s="155" t="s">
        <v>134</v>
      </c>
      <c r="AF182" s="51">
        <f t="shared" si="165"/>
        <v>29</v>
      </c>
      <c r="AG182" s="172" t="s">
        <v>137</v>
      </c>
      <c r="AH182" s="49">
        <f t="shared" si="160"/>
        <v>1113.5999999999999</v>
      </c>
      <c r="AI182" s="48">
        <f t="shared" si="161"/>
        <v>167.04</v>
      </c>
      <c r="AJ182" s="47">
        <f t="shared" si="162"/>
        <v>9020.16</v>
      </c>
      <c r="AK182" s="46" t="s">
        <v>753</v>
      </c>
      <c r="AL182" s="45" t="s">
        <v>752</v>
      </c>
      <c r="AM182" s="44">
        <f t="shared" si="163"/>
        <v>726</v>
      </c>
      <c r="AN182" s="43">
        <f t="shared" si="55"/>
        <v>871.2</v>
      </c>
      <c r="AO182" s="42">
        <f t="shared" si="270"/>
        <v>4840</v>
      </c>
      <c r="AP182" s="41">
        <f t="shared" si="56"/>
        <v>5808</v>
      </c>
      <c r="AU182" s="66">
        <v>54</v>
      </c>
      <c r="AV182" s="40">
        <v>4840</v>
      </c>
      <c r="AX182" s="480"/>
    </row>
    <row r="183" spans="1:50">
      <c r="A183" s="73" t="s">
        <v>1511</v>
      </c>
      <c r="B183" s="72" t="s">
        <v>748</v>
      </c>
      <c r="C183" s="71">
        <v>160</v>
      </c>
      <c r="D183" s="74">
        <v>1000</v>
      </c>
      <c r="E183" s="74">
        <v>600</v>
      </c>
      <c r="F183" s="70" t="str">
        <f t="shared" si="156"/>
        <v>1000x600x160</v>
      </c>
      <c r="G183" s="158" t="s">
        <v>751</v>
      </c>
      <c r="H183" s="68" t="s">
        <v>750</v>
      </c>
      <c r="I183" s="67" t="s">
        <v>1</v>
      </c>
      <c r="J183" s="65" t="str">
        <f t="shared" ref="J183:M186" si="289">$AE183</f>
        <v>C</v>
      </c>
      <c r="K183" s="64" t="str">
        <f t="shared" si="289"/>
        <v>C</v>
      </c>
      <c r="L183" s="64" t="str">
        <f t="shared" si="289"/>
        <v>C</v>
      </c>
      <c r="M183" s="63" t="str">
        <f t="shared" si="289"/>
        <v>C</v>
      </c>
      <c r="N183" s="62">
        <v>3</v>
      </c>
      <c r="O183" s="55">
        <f t="shared" si="157"/>
        <v>1.8</v>
      </c>
      <c r="P183" s="54">
        <f t="shared" si="158"/>
        <v>0.28799999999999998</v>
      </c>
      <c r="Q183" s="53">
        <f t="shared" si="159"/>
        <v>15.263999999999999</v>
      </c>
      <c r="R183" s="163"/>
      <c r="S183" s="59"/>
      <c r="T183" s="162"/>
      <c r="U183" s="160"/>
      <c r="V183" s="161"/>
      <c r="W183" s="160"/>
      <c r="X183" s="160"/>
      <c r="Y183" s="159"/>
      <c r="Z183" s="57">
        <v>286</v>
      </c>
      <c r="AA183" s="56" t="s">
        <v>3</v>
      </c>
      <c r="AB183" s="55">
        <f t="shared" si="217"/>
        <v>514.80000000000007</v>
      </c>
      <c r="AC183" s="54">
        <f t="shared" si="218"/>
        <v>82.367999999999995</v>
      </c>
      <c r="AD183" s="53">
        <f t="shared" si="219"/>
        <v>4365.5039999999999</v>
      </c>
      <c r="AE183" s="155" t="s">
        <v>134</v>
      </c>
      <c r="AF183" s="51">
        <f t="shared" si="165"/>
        <v>590</v>
      </c>
      <c r="AG183" s="50" t="s">
        <v>1</v>
      </c>
      <c r="AH183" s="49">
        <f t="shared" si="160"/>
        <v>1062</v>
      </c>
      <c r="AI183" s="48">
        <f t="shared" si="161"/>
        <v>169.92</v>
      </c>
      <c r="AJ183" s="47">
        <f t="shared" si="162"/>
        <v>9005.76</v>
      </c>
      <c r="AK183" s="46" t="s">
        <v>749</v>
      </c>
      <c r="AL183" s="45"/>
      <c r="AM183" s="44">
        <f t="shared" si="163"/>
        <v>758.4</v>
      </c>
      <c r="AN183" s="43">
        <f t="shared" si="55"/>
        <v>910.08</v>
      </c>
      <c r="AO183" s="42">
        <f t="shared" si="270"/>
        <v>4740</v>
      </c>
      <c r="AP183" s="41">
        <f t="shared" si="56"/>
        <v>5688</v>
      </c>
      <c r="AU183" s="66">
        <v>53</v>
      </c>
      <c r="AV183" s="40">
        <v>4740</v>
      </c>
      <c r="AX183" s="480"/>
    </row>
    <row r="184" spans="1:50">
      <c r="A184" s="73" t="s">
        <v>1511</v>
      </c>
      <c r="B184" s="72" t="s">
        <v>748</v>
      </c>
      <c r="C184" s="71">
        <v>170</v>
      </c>
      <c r="D184" s="74">
        <v>1000</v>
      </c>
      <c r="E184" s="74">
        <v>600</v>
      </c>
      <c r="F184" s="70" t="str">
        <f t="shared" si="156"/>
        <v>1000x600x170</v>
      </c>
      <c r="G184" s="158" t="s">
        <v>1467</v>
      </c>
      <c r="H184" s="68" t="s">
        <v>1465</v>
      </c>
      <c r="I184" s="67" t="s">
        <v>1</v>
      </c>
      <c r="J184" s="65" t="str">
        <f t="shared" si="289"/>
        <v>C</v>
      </c>
      <c r="K184" s="64" t="str">
        <f t="shared" si="289"/>
        <v>C</v>
      </c>
      <c r="L184" s="64" t="str">
        <f t="shared" si="289"/>
        <v>C</v>
      </c>
      <c r="M184" s="63" t="str">
        <f t="shared" si="289"/>
        <v>C</v>
      </c>
      <c r="N184" s="62">
        <v>3</v>
      </c>
      <c r="O184" s="55">
        <f t="shared" si="157"/>
        <v>1.8</v>
      </c>
      <c r="P184" s="54">
        <f t="shared" si="158"/>
        <v>0.30599999999999999</v>
      </c>
      <c r="Q184" s="53">
        <f t="shared" si="159"/>
        <v>16.218</v>
      </c>
      <c r="R184" s="163"/>
      <c r="S184" s="59"/>
      <c r="T184" s="162"/>
      <c r="U184" s="160"/>
      <c r="V184" s="161"/>
      <c r="W184" s="160"/>
      <c r="X184" s="160"/>
      <c r="Y184" s="159"/>
      <c r="Z184" s="57">
        <v>260</v>
      </c>
      <c r="AA184" s="56" t="s">
        <v>3</v>
      </c>
      <c r="AB184" s="55">
        <f t="shared" si="217"/>
        <v>468</v>
      </c>
      <c r="AC184" s="54">
        <f t="shared" si="218"/>
        <v>79.56</v>
      </c>
      <c r="AD184" s="53">
        <f t="shared" si="219"/>
        <v>4216.68</v>
      </c>
      <c r="AE184" s="155" t="s">
        <v>134</v>
      </c>
      <c r="AF184" s="51">
        <f t="shared" si="165"/>
        <v>555</v>
      </c>
      <c r="AG184" s="50" t="s">
        <v>1</v>
      </c>
      <c r="AH184" s="49">
        <f t="shared" si="160"/>
        <v>999</v>
      </c>
      <c r="AI184" s="48">
        <f t="shared" si="161"/>
        <v>169.82999999999998</v>
      </c>
      <c r="AJ184" s="47">
        <f t="shared" si="162"/>
        <v>9000.99</v>
      </c>
      <c r="AK184" s="46" t="s">
        <v>1468</v>
      </c>
      <c r="AL184" s="45"/>
      <c r="AM184" s="44">
        <f t="shared" si="163"/>
        <v>792.2</v>
      </c>
      <c r="AN184" s="43">
        <f t="shared" si="55"/>
        <v>950.64</v>
      </c>
      <c r="AO184" s="42">
        <f t="shared" si="270"/>
        <v>4660</v>
      </c>
      <c r="AP184" s="41">
        <f t="shared" si="56"/>
        <v>5592</v>
      </c>
      <c r="AU184" s="66">
        <v>53</v>
      </c>
      <c r="AV184" s="40">
        <v>4660</v>
      </c>
      <c r="AX184" s="480"/>
    </row>
    <row r="185" spans="1:50">
      <c r="A185" s="73" t="s">
        <v>1511</v>
      </c>
      <c r="B185" s="72" t="s">
        <v>748</v>
      </c>
      <c r="C185" s="71">
        <v>180</v>
      </c>
      <c r="D185" s="74">
        <v>1000</v>
      </c>
      <c r="E185" s="74">
        <v>600</v>
      </c>
      <c r="F185" s="70" t="str">
        <f t="shared" si="156"/>
        <v>1000x600x180</v>
      </c>
      <c r="G185" s="158" t="s">
        <v>1553</v>
      </c>
      <c r="H185" s="68" t="s">
        <v>1551</v>
      </c>
      <c r="I185" s="67" t="s">
        <v>1</v>
      </c>
      <c r="J185" s="65" t="str">
        <f t="shared" si="289"/>
        <v>C</v>
      </c>
      <c r="K185" s="64" t="str">
        <f t="shared" si="289"/>
        <v>C</v>
      </c>
      <c r="L185" s="64" t="str">
        <f t="shared" si="289"/>
        <v>C</v>
      </c>
      <c r="M185" s="63" t="str">
        <f t="shared" si="289"/>
        <v>C</v>
      </c>
      <c r="N185" s="62">
        <v>3</v>
      </c>
      <c r="O185" s="55">
        <f t="shared" si="157"/>
        <v>1.8</v>
      </c>
      <c r="P185" s="54">
        <f t="shared" si="158"/>
        <v>0.32400000000000001</v>
      </c>
      <c r="Q185" s="53">
        <f t="shared" si="159"/>
        <v>17.172000000000001</v>
      </c>
      <c r="R185" s="163"/>
      <c r="S185" s="59"/>
      <c r="T185" s="162"/>
      <c r="U185" s="160"/>
      <c r="V185" s="161"/>
      <c r="W185" s="160"/>
      <c r="X185" s="160"/>
      <c r="Y185" s="159"/>
      <c r="Z185" s="57">
        <v>208</v>
      </c>
      <c r="AA185" s="56" t="s">
        <v>3</v>
      </c>
      <c r="AB185" s="55">
        <f t="shared" ref="AB185" si="290">IF($AA185="--",$Z185*O185,$AA185*U185)</f>
        <v>374.40000000000003</v>
      </c>
      <c r="AC185" s="54">
        <f t="shared" ref="AC185" si="291">IF($AA185="--",$Z185*P185,$AA185*V185)</f>
        <v>67.391999999999996</v>
      </c>
      <c r="AD185" s="53">
        <f t="shared" ref="AD185" si="292">IF($AA185="--",$Z185*Q185,$AA185*W185)</f>
        <v>3571.7760000000003</v>
      </c>
      <c r="AE185" s="155" t="s">
        <v>134</v>
      </c>
      <c r="AF185" s="51">
        <f t="shared" si="165"/>
        <v>525</v>
      </c>
      <c r="AG185" s="50" t="s">
        <v>1</v>
      </c>
      <c r="AH185" s="49">
        <f t="shared" si="160"/>
        <v>945</v>
      </c>
      <c r="AI185" s="48">
        <f t="shared" si="161"/>
        <v>170.1</v>
      </c>
      <c r="AJ185" s="47">
        <f t="shared" si="162"/>
        <v>9015.3000000000011</v>
      </c>
      <c r="AK185" s="46" t="s">
        <v>1751</v>
      </c>
      <c r="AL185" s="45"/>
      <c r="AM185" s="44">
        <f t="shared" si="163"/>
        <v>828</v>
      </c>
      <c r="AN185" s="43">
        <f t="shared" ref="AN185" si="293">ROUND(AM185*1.2,2)</f>
        <v>993.6</v>
      </c>
      <c r="AO185" s="42">
        <f t="shared" si="270"/>
        <v>4600</v>
      </c>
      <c r="AP185" s="41">
        <f t="shared" ref="AP185" si="294">ROUND(AO185*1.2,2)</f>
        <v>5520</v>
      </c>
      <c r="AU185" s="66">
        <v>53</v>
      </c>
      <c r="AV185" s="40">
        <v>4600</v>
      </c>
      <c r="AX185" s="480"/>
    </row>
    <row r="186" spans="1:50">
      <c r="A186" s="73" t="s">
        <v>1511</v>
      </c>
      <c r="B186" s="72" t="s">
        <v>748</v>
      </c>
      <c r="C186" s="71">
        <v>200</v>
      </c>
      <c r="D186" s="74">
        <v>1000</v>
      </c>
      <c r="E186" s="74">
        <v>600</v>
      </c>
      <c r="F186" s="70" t="str">
        <f t="shared" si="156"/>
        <v>1000x600x200</v>
      </c>
      <c r="G186" s="158" t="s">
        <v>747</v>
      </c>
      <c r="H186" s="68" t="s">
        <v>746</v>
      </c>
      <c r="I186" s="67" t="s">
        <v>1</v>
      </c>
      <c r="J186" s="65" t="str">
        <f t="shared" si="289"/>
        <v>C</v>
      </c>
      <c r="K186" s="64" t="str">
        <f t="shared" si="289"/>
        <v>C</v>
      </c>
      <c r="L186" s="64" t="str">
        <f t="shared" si="289"/>
        <v>C</v>
      </c>
      <c r="M186" s="63" t="str">
        <f t="shared" si="289"/>
        <v>C</v>
      </c>
      <c r="N186" s="62">
        <v>3</v>
      </c>
      <c r="O186" s="55">
        <f t="shared" si="157"/>
        <v>1.8</v>
      </c>
      <c r="P186" s="54">
        <f t="shared" si="158"/>
        <v>0.36</v>
      </c>
      <c r="Q186" s="53">
        <f t="shared" si="159"/>
        <v>18.72</v>
      </c>
      <c r="R186" s="163"/>
      <c r="S186" s="59"/>
      <c r="T186" s="162"/>
      <c r="U186" s="160"/>
      <c r="V186" s="161"/>
      <c r="W186" s="160"/>
      <c r="X186" s="160"/>
      <c r="Y186" s="159"/>
      <c r="Z186" s="57">
        <v>208</v>
      </c>
      <c r="AA186" s="56" t="s">
        <v>3</v>
      </c>
      <c r="AB186" s="55">
        <f t="shared" ref="AB186:AB196" si="295">IF($AA186="--",$Z186*O186,$AA186*U186)</f>
        <v>374.40000000000003</v>
      </c>
      <c r="AC186" s="54">
        <f t="shared" ref="AC186:AC196" si="296">IF($AA186="--",$Z186*P186,$AA186*V186)</f>
        <v>74.88</v>
      </c>
      <c r="AD186" s="53">
        <f t="shared" ref="AD186:AD196" si="297">IF($AA186="--",$Z186*Q186,$AA186*W186)</f>
        <v>3893.7599999999998</v>
      </c>
      <c r="AE186" s="155" t="s">
        <v>134</v>
      </c>
      <c r="AF186" s="51">
        <f t="shared" si="165"/>
        <v>481</v>
      </c>
      <c r="AG186" s="50" t="s">
        <v>1</v>
      </c>
      <c r="AH186" s="49">
        <f t="shared" si="160"/>
        <v>865.80000000000007</v>
      </c>
      <c r="AI186" s="48">
        <f t="shared" si="161"/>
        <v>173.16</v>
      </c>
      <c r="AJ186" s="47">
        <f t="shared" si="162"/>
        <v>9004.32</v>
      </c>
      <c r="AK186" s="46" t="s">
        <v>745</v>
      </c>
      <c r="AL186" s="45"/>
      <c r="AM186" s="44">
        <f t="shared" si="163"/>
        <v>904</v>
      </c>
      <c r="AN186" s="43">
        <f t="shared" si="55"/>
        <v>1084.8</v>
      </c>
      <c r="AO186" s="42">
        <f t="shared" si="270"/>
        <v>4520</v>
      </c>
      <c r="AP186" s="41">
        <f t="shared" si="56"/>
        <v>5424</v>
      </c>
      <c r="AU186" s="66">
        <v>52</v>
      </c>
      <c r="AV186" s="40">
        <v>4520</v>
      </c>
      <c r="AX186" s="480"/>
    </row>
    <row r="187" spans="1:50">
      <c r="A187" s="73" t="s">
        <v>1511</v>
      </c>
      <c r="B187" s="70" t="s">
        <v>721</v>
      </c>
      <c r="C187" s="71">
        <v>100</v>
      </c>
      <c r="D187" s="71">
        <v>1000</v>
      </c>
      <c r="E187" s="71">
        <v>600</v>
      </c>
      <c r="F187" s="70" t="str">
        <f t="shared" si="156"/>
        <v>1000x600x100</v>
      </c>
      <c r="G187" s="158" t="s">
        <v>744</v>
      </c>
      <c r="H187" s="68" t="s">
        <v>1539</v>
      </c>
      <c r="I187" s="67" t="s">
        <v>1</v>
      </c>
      <c r="J187" s="65" t="s">
        <v>2</v>
      </c>
      <c r="K187" s="64" t="s">
        <v>2</v>
      </c>
      <c r="L187" s="503" t="s">
        <v>205</v>
      </c>
      <c r="M187" s="504" t="s">
        <v>205</v>
      </c>
      <c r="N187" s="62">
        <v>6</v>
      </c>
      <c r="O187" s="55">
        <f t="shared" si="157"/>
        <v>3.6</v>
      </c>
      <c r="P187" s="54">
        <f t="shared" si="158"/>
        <v>0.36</v>
      </c>
      <c r="Q187" s="53">
        <f t="shared" si="159"/>
        <v>18</v>
      </c>
      <c r="R187" s="163"/>
      <c r="S187" s="59"/>
      <c r="T187" s="162"/>
      <c r="U187" s="160"/>
      <c r="V187" s="161"/>
      <c r="W187" s="160"/>
      <c r="X187" s="160"/>
      <c r="Y187" s="159"/>
      <c r="Z187" s="57">
        <v>208</v>
      </c>
      <c r="AA187" s="56" t="s">
        <v>3</v>
      </c>
      <c r="AB187" s="55">
        <f t="shared" si="295"/>
        <v>748.80000000000007</v>
      </c>
      <c r="AC187" s="54">
        <f t="shared" si="296"/>
        <v>74.88</v>
      </c>
      <c r="AD187" s="53">
        <f t="shared" si="297"/>
        <v>3744</v>
      </c>
      <c r="AE187" s="52" t="s">
        <v>1834</v>
      </c>
      <c r="AF187" s="51">
        <f t="shared" si="165"/>
        <v>1</v>
      </c>
      <c r="AG187" s="50" t="s">
        <v>1</v>
      </c>
      <c r="AH187" s="49">
        <f t="shared" si="160"/>
        <v>3.6</v>
      </c>
      <c r="AI187" s="48">
        <f t="shared" si="161"/>
        <v>0.36</v>
      </c>
      <c r="AJ187" s="47">
        <f t="shared" si="162"/>
        <v>18</v>
      </c>
      <c r="AK187" s="46" t="s">
        <v>738</v>
      </c>
      <c r="AL187" s="45"/>
      <c r="AM187" s="44">
        <f t="shared" si="163"/>
        <v>492</v>
      </c>
      <c r="AN187" s="43">
        <f t="shared" si="55"/>
        <v>590.4</v>
      </c>
      <c r="AO187" s="42">
        <f t="shared" si="270"/>
        <v>4920</v>
      </c>
      <c r="AP187" s="41">
        <f t="shared" si="56"/>
        <v>5904</v>
      </c>
      <c r="AU187" s="66">
        <v>50</v>
      </c>
      <c r="AV187" s="40">
        <v>4920</v>
      </c>
      <c r="AX187" s="480"/>
    </row>
    <row r="188" spans="1:50">
      <c r="A188" s="73" t="s">
        <v>1511</v>
      </c>
      <c r="B188" s="72" t="s">
        <v>721</v>
      </c>
      <c r="C188" s="74">
        <v>100</v>
      </c>
      <c r="D188" s="74">
        <v>1000</v>
      </c>
      <c r="E188" s="74">
        <v>600</v>
      </c>
      <c r="F188" s="72" t="str">
        <f t="shared" si="156"/>
        <v>1000x600x100</v>
      </c>
      <c r="G188" s="158" t="s">
        <v>743</v>
      </c>
      <c r="H188" s="68" t="s">
        <v>742</v>
      </c>
      <c r="I188" s="67" t="s">
        <v>109</v>
      </c>
      <c r="J188" s="65" t="str">
        <f t="shared" ref="J188" si="298">$AE188</f>
        <v>C</v>
      </c>
      <c r="K188" s="64"/>
      <c r="L188" s="64"/>
      <c r="M188" s="63"/>
      <c r="N188" s="62">
        <v>6</v>
      </c>
      <c r="O188" s="55">
        <f t="shared" si="157"/>
        <v>3.6</v>
      </c>
      <c r="P188" s="54">
        <f t="shared" si="158"/>
        <v>0.36</v>
      </c>
      <c r="Q188" s="53">
        <f t="shared" si="159"/>
        <v>18</v>
      </c>
      <c r="R188" s="57">
        <v>8</v>
      </c>
      <c r="S188" s="59">
        <v>2</v>
      </c>
      <c r="T188" s="174">
        <f>R188*N188</f>
        <v>48</v>
      </c>
      <c r="U188" s="55">
        <f>O188*R188</f>
        <v>28.8</v>
      </c>
      <c r="V188" s="54">
        <f>P188*R188</f>
        <v>2.88</v>
      </c>
      <c r="W188" s="55">
        <f>AU188*V188</f>
        <v>144</v>
      </c>
      <c r="X188" s="55" t="s">
        <v>381</v>
      </c>
      <c r="Y188" s="173">
        <f>R188/S188*N188*C188+140</f>
        <v>2540</v>
      </c>
      <c r="Z188" s="156">
        <f>AA188*R188</f>
        <v>208</v>
      </c>
      <c r="AA188" s="59">
        <v>26</v>
      </c>
      <c r="AB188" s="55">
        <f t="shared" si="295"/>
        <v>748.80000000000007</v>
      </c>
      <c r="AC188" s="54">
        <f t="shared" si="296"/>
        <v>74.88</v>
      </c>
      <c r="AD188" s="53">
        <f t="shared" si="297"/>
        <v>3744</v>
      </c>
      <c r="AE188" s="155" t="s">
        <v>134</v>
      </c>
      <c r="AF188" s="51">
        <f t="shared" si="165"/>
        <v>63</v>
      </c>
      <c r="AG188" s="172" t="s">
        <v>137</v>
      </c>
      <c r="AH188" s="49">
        <f t="shared" si="160"/>
        <v>1814.4</v>
      </c>
      <c r="AI188" s="48">
        <f t="shared" si="161"/>
        <v>181.44</v>
      </c>
      <c r="AJ188" s="47">
        <f t="shared" si="162"/>
        <v>9072</v>
      </c>
      <c r="AK188" s="46" t="s">
        <v>738</v>
      </c>
      <c r="AL188" s="45" t="s">
        <v>741</v>
      </c>
      <c r="AM188" s="44">
        <f t="shared" si="163"/>
        <v>492</v>
      </c>
      <c r="AN188" s="43">
        <f t="shared" si="55"/>
        <v>590.4</v>
      </c>
      <c r="AO188" s="42">
        <f t="shared" si="270"/>
        <v>4920</v>
      </c>
      <c r="AP188" s="41">
        <f t="shared" si="56"/>
        <v>5904</v>
      </c>
      <c r="AU188" s="66">
        <v>50</v>
      </c>
      <c r="AV188" s="40">
        <v>4920</v>
      </c>
      <c r="AX188" s="480"/>
    </row>
    <row r="189" spans="1:50">
      <c r="A189" s="73" t="s">
        <v>1511</v>
      </c>
      <c r="B189" s="72" t="s">
        <v>721</v>
      </c>
      <c r="C189" s="74">
        <v>100</v>
      </c>
      <c r="D189" s="74">
        <v>1000</v>
      </c>
      <c r="E189" s="74">
        <v>600</v>
      </c>
      <c r="F189" s="72" t="str">
        <f t="shared" si="156"/>
        <v>1000x600x100</v>
      </c>
      <c r="G189" s="158" t="s">
        <v>740</v>
      </c>
      <c r="H189" s="68" t="s">
        <v>739</v>
      </c>
      <c r="I189" s="67" t="s">
        <v>109</v>
      </c>
      <c r="J189" s="65"/>
      <c r="K189" s="64" t="str">
        <f t="shared" ref="K189" si="299">$AE189</f>
        <v>C</v>
      </c>
      <c r="L189" s="64"/>
      <c r="M189" s="63"/>
      <c r="N189" s="62">
        <v>6</v>
      </c>
      <c r="O189" s="55">
        <f t="shared" si="157"/>
        <v>3.6</v>
      </c>
      <c r="P189" s="54">
        <f t="shared" si="158"/>
        <v>0.36</v>
      </c>
      <c r="Q189" s="53">
        <f t="shared" si="159"/>
        <v>18</v>
      </c>
      <c r="R189" s="57">
        <v>16</v>
      </c>
      <c r="S189" s="59">
        <v>4</v>
      </c>
      <c r="T189" s="174">
        <f>R189*N189</f>
        <v>96</v>
      </c>
      <c r="U189" s="55">
        <f>O189*R189</f>
        <v>57.6</v>
      </c>
      <c r="V189" s="54">
        <f>P189*R189</f>
        <v>5.76</v>
      </c>
      <c r="W189" s="55">
        <f>AU189*V189</f>
        <v>288</v>
      </c>
      <c r="X189" s="55" t="s">
        <v>198</v>
      </c>
      <c r="Y189" s="179">
        <f>R189/S189*N189*C189+140</f>
        <v>2540</v>
      </c>
      <c r="Z189" s="156">
        <f>AA189*R189</f>
        <v>208</v>
      </c>
      <c r="AA189" s="59">
        <v>13</v>
      </c>
      <c r="AB189" s="55">
        <f t="shared" si="295"/>
        <v>748.80000000000007</v>
      </c>
      <c r="AC189" s="54">
        <f t="shared" si="296"/>
        <v>74.88</v>
      </c>
      <c r="AD189" s="53">
        <f t="shared" si="297"/>
        <v>3744</v>
      </c>
      <c r="AE189" s="155" t="s">
        <v>134</v>
      </c>
      <c r="AF189" s="51">
        <f t="shared" si="165"/>
        <v>32</v>
      </c>
      <c r="AG189" s="172" t="s">
        <v>137</v>
      </c>
      <c r="AH189" s="49">
        <f t="shared" si="160"/>
        <v>1843.2</v>
      </c>
      <c r="AI189" s="48">
        <f t="shared" si="161"/>
        <v>184.32</v>
      </c>
      <c r="AJ189" s="47">
        <f t="shared" si="162"/>
        <v>9216</v>
      </c>
      <c r="AK189" s="46" t="s">
        <v>738</v>
      </c>
      <c r="AL189" s="45" t="s">
        <v>737</v>
      </c>
      <c r="AM189" s="44">
        <f t="shared" si="163"/>
        <v>492</v>
      </c>
      <c r="AN189" s="43">
        <f t="shared" si="55"/>
        <v>590.4</v>
      </c>
      <c r="AO189" s="42">
        <f t="shared" si="270"/>
        <v>4920</v>
      </c>
      <c r="AP189" s="41">
        <f t="shared" si="56"/>
        <v>5904</v>
      </c>
      <c r="AU189" s="66">
        <v>50</v>
      </c>
      <c r="AV189" s="40">
        <v>4920</v>
      </c>
      <c r="AX189" s="480"/>
    </row>
    <row r="190" spans="1:50">
      <c r="A190" s="73" t="s">
        <v>1511</v>
      </c>
      <c r="B190" s="72" t="s">
        <v>721</v>
      </c>
      <c r="C190" s="71">
        <v>120</v>
      </c>
      <c r="D190" s="74">
        <v>1000</v>
      </c>
      <c r="E190" s="74">
        <v>600</v>
      </c>
      <c r="F190" s="70" t="str">
        <f t="shared" si="156"/>
        <v>1000x600x120</v>
      </c>
      <c r="G190" s="158" t="s">
        <v>736</v>
      </c>
      <c r="H190" s="68" t="s">
        <v>735</v>
      </c>
      <c r="I190" s="67" t="s">
        <v>1</v>
      </c>
      <c r="J190" s="65" t="s">
        <v>205</v>
      </c>
      <c r="K190" s="64" t="s">
        <v>205</v>
      </c>
      <c r="L190" s="503" t="s">
        <v>134</v>
      </c>
      <c r="M190" s="504" t="s">
        <v>134</v>
      </c>
      <c r="N190" s="62">
        <v>5</v>
      </c>
      <c r="O190" s="55">
        <f t="shared" si="157"/>
        <v>3</v>
      </c>
      <c r="P190" s="54">
        <f t="shared" si="158"/>
        <v>0.36</v>
      </c>
      <c r="Q190" s="53">
        <f t="shared" si="159"/>
        <v>17.28</v>
      </c>
      <c r="R190" s="163"/>
      <c r="S190" s="59"/>
      <c r="T190" s="162"/>
      <c r="U190" s="160"/>
      <c r="V190" s="161"/>
      <c r="W190" s="160"/>
      <c r="X190" s="160"/>
      <c r="Y190" s="159"/>
      <c r="Z190" s="57">
        <v>208</v>
      </c>
      <c r="AA190" s="56" t="s">
        <v>3</v>
      </c>
      <c r="AB190" s="55">
        <f t="shared" si="295"/>
        <v>624</v>
      </c>
      <c r="AC190" s="54">
        <f t="shared" si="296"/>
        <v>74.88</v>
      </c>
      <c r="AD190" s="53">
        <f t="shared" si="297"/>
        <v>3594.2400000000002</v>
      </c>
      <c r="AE190" s="472" t="s">
        <v>1836</v>
      </c>
      <c r="AF190" s="51">
        <f t="shared" si="165"/>
        <v>521</v>
      </c>
      <c r="AG190" s="50" t="s">
        <v>1</v>
      </c>
      <c r="AH190" s="49">
        <f t="shared" si="160"/>
        <v>1563</v>
      </c>
      <c r="AI190" s="48">
        <f t="shared" si="161"/>
        <v>187.56</v>
      </c>
      <c r="AJ190" s="47">
        <f t="shared" si="162"/>
        <v>9002.880000000001</v>
      </c>
      <c r="AK190" s="46" t="s">
        <v>734</v>
      </c>
      <c r="AL190" s="45"/>
      <c r="AM190" s="44">
        <f t="shared" si="163"/>
        <v>559.20000000000005</v>
      </c>
      <c r="AN190" s="43">
        <f t="shared" si="55"/>
        <v>671.04</v>
      </c>
      <c r="AO190" s="42">
        <f t="shared" si="270"/>
        <v>4660</v>
      </c>
      <c r="AP190" s="41">
        <f t="shared" si="56"/>
        <v>5592</v>
      </c>
      <c r="AU190" s="66">
        <v>48</v>
      </c>
      <c r="AV190" s="40">
        <v>4660</v>
      </c>
      <c r="AX190" s="480"/>
    </row>
    <row r="191" spans="1:50">
      <c r="A191" s="73" t="s">
        <v>1511</v>
      </c>
      <c r="B191" s="72" t="s">
        <v>721</v>
      </c>
      <c r="C191" s="71">
        <v>140</v>
      </c>
      <c r="D191" s="74">
        <v>1000</v>
      </c>
      <c r="E191" s="74">
        <v>600</v>
      </c>
      <c r="F191" s="70" t="str">
        <f t="shared" ref="F191" si="300">D191&amp;"x"&amp;E191&amp;"x"&amp;C191</f>
        <v>1000x600x140</v>
      </c>
      <c r="G191" s="493" t="s">
        <v>1816</v>
      </c>
      <c r="H191" s="494" t="s">
        <v>1813</v>
      </c>
      <c r="I191" s="67" t="s">
        <v>1</v>
      </c>
      <c r="J191" s="65" t="str">
        <f t="shared" ref="J191:M193" si="301">$AE191</f>
        <v>C</v>
      </c>
      <c r="K191" s="64" t="str">
        <f t="shared" si="301"/>
        <v>C</v>
      </c>
      <c r="L191" s="64" t="str">
        <f t="shared" si="301"/>
        <v>C</v>
      </c>
      <c r="M191" s="63" t="str">
        <f t="shared" si="301"/>
        <v>C</v>
      </c>
      <c r="N191" s="62">
        <v>4</v>
      </c>
      <c r="O191" s="55">
        <f t="shared" ref="O191" si="302">N191*D191*E191/1000000</f>
        <v>2.4</v>
      </c>
      <c r="P191" s="54">
        <f t="shared" ref="P191" si="303">O191*C191/1000</f>
        <v>0.33600000000000002</v>
      </c>
      <c r="Q191" s="53">
        <f t="shared" ref="Q191" si="304">P191*AU191</f>
        <v>15.456000000000001</v>
      </c>
      <c r="R191" s="163"/>
      <c r="S191" s="59"/>
      <c r="T191" s="162"/>
      <c r="U191" s="160"/>
      <c r="V191" s="161"/>
      <c r="W191" s="160"/>
      <c r="X191" s="160"/>
      <c r="Y191" s="159"/>
      <c r="Z191" s="57">
        <v>208</v>
      </c>
      <c r="AA191" s="56" t="s">
        <v>3</v>
      </c>
      <c r="AB191" s="55">
        <f t="shared" ref="AB191" si="305">IF($AA191="--",$Z191*O191,$AA191*U191)</f>
        <v>499.2</v>
      </c>
      <c r="AC191" s="54">
        <f t="shared" ref="AC191" si="306">IF($AA191="--",$Z191*P191,$AA191*V191)</f>
        <v>69.888000000000005</v>
      </c>
      <c r="AD191" s="53">
        <f t="shared" ref="AD191" si="307">IF($AA191="--",$Z191*Q191,$AA191*W191)</f>
        <v>3214.8480000000004</v>
      </c>
      <c r="AE191" s="155" t="s">
        <v>134</v>
      </c>
      <c r="AF191" s="51">
        <f t="shared" ref="AF191" si="308">IF(LEFT(AE191,1)="A",1,IF(AG191="пач.",IF(AE191="B",ROUNDUP(6000/Q191,0),ROUNDUP(9000/Q191,0)),IF(AE191="B",ROUNDUP(6000/W191,0),ROUNDUP(9000/W191,0))))</f>
        <v>583</v>
      </c>
      <c r="AG191" s="50" t="s">
        <v>1</v>
      </c>
      <c r="AH191" s="49">
        <f t="shared" ref="AH191" si="309">IF(AG191="пач.",AF191*O191,AF191*U191)</f>
        <v>1399.2</v>
      </c>
      <c r="AI191" s="48">
        <f t="shared" ref="AI191" si="310">IF(AG191="пач.",AF191*P191,AF191*V191)</f>
        <v>195.88800000000001</v>
      </c>
      <c r="AJ191" s="47">
        <f t="shared" ref="AJ191" si="311">IF(AG191="пач.",AF191*Q191,AF191*W191)</f>
        <v>9010.848</v>
      </c>
      <c r="AK191" s="46" t="s">
        <v>1821</v>
      </c>
      <c r="AL191" s="45"/>
      <c r="AM191" s="44">
        <f t="shared" ref="AM191" si="312">ROUND(AO191*C191/1000,2)</f>
        <v>624.4</v>
      </c>
      <c r="AN191" s="43">
        <f t="shared" ref="AN191" si="313">ROUND(AM191*1.2,2)</f>
        <v>749.28</v>
      </c>
      <c r="AO191" s="42">
        <f t="shared" ref="AO191" si="314">ROUND(AV191*(1-$AP$11),2)</f>
        <v>4460</v>
      </c>
      <c r="AP191" s="41">
        <f t="shared" ref="AP191" si="315">ROUND(AO191*1.2,2)</f>
        <v>5352</v>
      </c>
      <c r="AU191" s="66">
        <v>46</v>
      </c>
      <c r="AV191" s="40">
        <v>4460</v>
      </c>
      <c r="AX191" s="480"/>
    </row>
    <row r="192" spans="1:50">
      <c r="A192" s="73" t="s">
        <v>1511</v>
      </c>
      <c r="B192" s="72" t="s">
        <v>721</v>
      </c>
      <c r="C192" s="71">
        <v>150</v>
      </c>
      <c r="D192" s="74">
        <v>1000</v>
      </c>
      <c r="E192" s="74">
        <v>600</v>
      </c>
      <c r="F192" s="70" t="str">
        <f t="shared" si="156"/>
        <v>1000x600x150</v>
      </c>
      <c r="G192" s="158" t="s">
        <v>733</v>
      </c>
      <c r="H192" s="68" t="s">
        <v>732</v>
      </c>
      <c r="I192" s="67" t="s">
        <v>1</v>
      </c>
      <c r="J192" s="65" t="str">
        <f t="shared" si="301"/>
        <v>A</v>
      </c>
      <c r="K192" s="64" t="str">
        <f t="shared" si="301"/>
        <v>A</v>
      </c>
      <c r="L192" s="64" t="str">
        <f t="shared" si="301"/>
        <v>A</v>
      </c>
      <c r="M192" s="63" t="str">
        <f t="shared" si="301"/>
        <v>A</v>
      </c>
      <c r="N192" s="62">
        <v>4</v>
      </c>
      <c r="O192" s="55">
        <f t="shared" si="157"/>
        <v>2.4</v>
      </c>
      <c r="P192" s="54">
        <f t="shared" si="158"/>
        <v>0.36</v>
      </c>
      <c r="Q192" s="53">
        <f t="shared" si="159"/>
        <v>16.559999999999999</v>
      </c>
      <c r="R192" s="163"/>
      <c r="S192" s="59"/>
      <c r="T192" s="162"/>
      <c r="U192" s="160"/>
      <c r="V192" s="161"/>
      <c r="W192" s="160"/>
      <c r="X192" s="160"/>
      <c r="Y192" s="159"/>
      <c r="Z192" s="57">
        <v>208</v>
      </c>
      <c r="AA192" s="56" t="s">
        <v>3</v>
      </c>
      <c r="AB192" s="55">
        <f t="shared" si="295"/>
        <v>499.2</v>
      </c>
      <c r="AC192" s="54">
        <f t="shared" si="296"/>
        <v>74.88</v>
      </c>
      <c r="AD192" s="53">
        <f t="shared" si="297"/>
        <v>3444.4799999999996</v>
      </c>
      <c r="AE192" s="52" t="s">
        <v>2</v>
      </c>
      <c r="AF192" s="51">
        <f t="shared" si="165"/>
        <v>1</v>
      </c>
      <c r="AG192" s="50" t="s">
        <v>1</v>
      </c>
      <c r="AH192" s="49">
        <f t="shared" si="160"/>
        <v>2.4</v>
      </c>
      <c r="AI192" s="48">
        <f t="shared" si="161"/>
        <v>0.36</v>
      </c>
      <c r="AJ192" s="47">
        <f t="shared" si="162"/>
        <v>16.559999999999999</v>
      </c>
      <c r="AK192" s="46" t="s">
        <v>726</v>
      </c>
      <c r="AL192" s="45"/>
      <c r="AM192" s="44">
        <f t="shared" si="163"/>
        <v>654</v>
      </c>
      <c r="AN192" s="43">
        <f t="shared" si="55"/>
        <v>784.8</v>
      </c>
      <c r="AO192" s="42">
        <f t="shared" si="270"/>
        <v>4360</v>
      </c>
      <c r="AP192" s="41">
        <f t="shared" si="56"/>
        <v>5232</v>
      </c>
      <c r="AU192" s="66">
        <v>46</v>
      </c>
      <c r="AV192" s="40">
        <v>4360</v>
      </c>
      <c r="AX192" s="480"/>
    </row>
    <row r="193" spans="1:50">
      <c r="A193" s="73" t="s">
        <v>1511</v>
      </c>
      <c r="B193" s="72" t="s">
        <v>721</v>
      </c>
      <c r="C193" s="74">
        <v>150</v>
      </c>
      <c r="D193" s="74">
        <v>1000</v>
      </c>
      <c r="E193" s="74">
        <v>600</v>
      </c>
      <c r="F193" s="72" t="str">
        <f t="shared" si="156"/>
        <v>1000x600x150</v>
      </c>
      <c r="G193" s="158" t="s">
        <v>731</v>
      </c>
      <c r="H193" s="68" t="s">
        <v>730</v>
      </c>
      <c r="I193" s="67" t="s">
        <v>109</v>
      </c>
      <c r="J193" s="65" t="str">
        <f t="shared" si="301"/>
        <v>C</v>
      </c>
      <c r="K193" s="64"/>
      <c r="L193" s="64"/>
      <c r="M193" s="63"/>
      <c r="N193" s="62">
        <v>4</v>
      </c>
      <c r="O193" s="55">
        <f t="shared" si="157"/>
        <v>2.4</v>
      </c>
      <c r="P193" s="54">
        <f t="shared" si="158"/>
        <v>0.36</v>
      </c>
      <c r="Q193" s="53">
        <f t="shared" si="159"/>
        <v>16.559999999999999</v>
      </c>
      <c r="R193" s="57">
        <v>8</v>
      </c>
      <c r="S193" s="59">
        <v>2</v>
      </c>
      <c r="T193" s="174">
        <f>R193*N193</f>
        <v>32</v>
      </c>
      <c r="U193" s="55">
        <f>O193*R193</f>
        <v>19.2</v>
      </c>
      <c r="V193" s="54">
        <f>P193*R193</f>
        <v>2.88</v>
      </c>
      <c r="W193" s="55">
        <f>AU193*V193</f>
        <v>132.47999999999999</v>
      </c>
      <c r="X193" s="55" t="s">
        <v>381</v>
      </c>
      <c r="Y193" s="173">
        <f>R193/S193*N193*C193+140</f>
        <v>2540</v>
      </c>
      <c r="Z193" s="156">
        <f>AA193*R193</f>
        <v>208</v>
      </c>
      <c r="AA193" s="59">
        <v>26</v>
      </c>
      <c r="AB193" s="55">
        <f t="shared" si="295"/>
        <v>499.2</v>
      </c>
      <c r="AC193" s="54">
        <f t="shared" si="296"/>
        <v>74.88</v>
      </c>
      <c r="AD193" s="53">
        <f t="shared" si="297"/>
        <v>3444.4799999999996</v>
      </c>
      <c r="AE193" s="155" t="s">
        <v>134</v>
      </c>
      <c r="AF193" s="51">
        <f t="shared" si="165"/>
        <v>68</v>
      </c>
      <c r="AG193" s="172" t="s">
        <v>137</v>
      </c>
      <c r="AH193" s="49">
        <f t="shared" si="160"/>
        <v>1305.5999999999999</v>
      </c>
      <c r="AI193" s="48">
        <f t="shared" si="161"/>
        <v>195.84</v>
      </c>
      <c r="AJ193" s="47">
        <f t="shared" si="162"/>
        <v>9008.64</v>
      </c>
      <c r="AK193" s="46" t="s">
        <v>726</v>
      </c>
      <c r="AL193" s="45" t="s">
        <v>729</v>
      </c>
      <c r="AM193" s="44">
        <f t="shared" si="163"/>
        <v>654</v>
      </c>
      <c r="AN193" s="43">
        <f t="shared" si="55"/>
        <v>784.8</v>
      </c>
      <c r="AO193" s="42">
        <f t="shared" si="270"/>
        <v>4360</v>
      </c>
      <c r="AP193" s="41">
        <f t="shared" si="56"/>
        <v>5232</v>
      </c>
      <c r="AU193" s="66">
        <v>46</v>
      </c>
      <c r="AV193" s="40">
        <v>4360</v>
      </c>
      <c r="AX193" s="480"/>
    </row>
    <row r="194" spans="1:50">
      <c r="A194" s="73" t="s">
        <v>1511</v>
      </c>
      <c r="B194" s="72" t="s">
        <v>721</v>
      </c>
      <c r="C194" s="74">
        <v>150</v>
      </c>
      <c r="D194" s="74">
        <v>1000</v>
      </c>
      <c r="E194" s="74">
        <v>600</v>
      </c>
      <c r="F194" s="72" t="str">
        <f t="shared" si="156"/>
        <v>1000x600x150</v>
      </c>
      <c r="G194" s="158" t="s">
        <v>728</v>
      </c>
      <c r="H194" s="68" t="s">
        <v>727</v>
      </c>
      <c r="I194" s="67" t="s">
        <v>109</v>
      </c>
      <c r="J194" s="65"/>
      <c r="K194" s="64" t="str">
        <f t="shared" ref="K194:L194" si="316">$AE194</f>
        <v>C</v>
      </c>
      <c r="L194" s="64" t="str">
        <f t="shared" si="316"/>
        <v>C</v>
      </c>
      <c r="M194" s="63"/>
      <c r="N194" s="62">
        <v>4</v>
      </c>
      <c r="O194" s="55">
        <f t="shared" si="157"/>
        <v>2.4</v>
      </c>
      <c r="P194" s="54">
        <f t="shared" si="158"/>
        <v>0.36</v>
      </c>
      <c r="Q194" s="53">
        <f t="shared" si="159"/>
        <v>16.559999999999999</v>
      </c>
      <c r="R194" s="57">
        <v>16</v>
      </c>
      <c r="S194" s="59">
        <v>4</v>
      </c>
      <c r="T194" s="174">
        <f>R194*N194</f>
        <v>64</v>
      </c>
      <c r="U194" s="55">
        <f>O194*R194</f>
        <v>38.4</v>
      </c>
      <c r="V194" s="54">
        <f>P194*R194</f>
        <v>5.76</v>
      </c>
      <c r="W194" s="55">
        <f>AU194*V194</f>
        <v>264.95999999999998</v>
      </c>
      <c r="X194" s="55" t="s">
        <v>198</v>
      </c>
      <c r="Y194" s="179">
        <f>R194/S194*N194*C194+140</f>
        <v>2540</v>
      </c>
      <c r="Z194" s="156">
        <f>AA194*R194</f>
        <v>208</v>
      </c>
      <c r="AA194" s="59">
        <v>13</v>
      </c>
      <c r="AB194" s="55">
        <f t="shared" si="295"/>
        <v>499.2</v>
      </c>
      <c r="AC194" s="54">
        <f t="shared" si="296"/>
        <v>74.88</v>
      </c>
      <c r="AD194" s="53">
        <f t="shared" si="297"/>
        <v>3444.4799999999996</v>
      </c>
      <c r="AE194" s="155" t="s">
        <v>134</v>
      </c>
      <c r="AF194" s="51">
        <f t="shared" si="165"/>
        <v>34</v>
      </c>
      <c r="AG194" s="172" t="s">
        <v>137</v>
      </c>
      <c r="AH194" s="49">
        <f t="shared" si="160"/>
        <v>1305.5999999999999</v>
      </c>
      <c r="AI194" s="48">
        <f t="shared" si="161"/>
        <v>195.84</v>
      </c>
      <c r="AJ194" s="47">
        <f t="shared" si="162"/>
        <v>9008.64</v>
      </c>
      <c r="AK194" s="46" t="s">
        <v>726</v>
      </c>
      <c r="AL194" s="45" t="s">
        <v>725</v>
      </c>
      <c r="AM194" s="44">
        <f t="shared" si="163"/>
        <v>654</v>
      </c>
      <c r="AN194" s="43">
        <f t="shared" si="55"/>
        <v>784.8</v>
      </c>
      <c r="AO194" s="42">
        <f t="shared" si="270"/>
        <v>4360</v>
      </c>
      <c r="AP194" s="41">
        <f t="shared" si="56"/>
        <v>5232</v>
      </c>
      <c r="AU194" s="66">
        <v>46</v>
      </c>
      <c r="AV194" s="40">
        <v>4360</v>
      </c>
      <c r="AX194" s="480"/>
    </row>
    <row r="195" spans="1:50">
      <c r="A195" s="73" t="s">
        <v>1511</v>
      </c>
      <c r="B195" s="72" t="s">
        <v>721</v>
      </c>
      <c r="C195" s="71">
        <v>160</v>
      </c>
      <c r="D195" s="74">
        <v>1000</v>
      </c>
      <c r="E195" s="74">
        <v>600</v>
      </c>
      <c r="F195" s="70" t="str">
        <f t="shared" si="156"/>
        <v>1000x600x160</v>
      </c>
      <c r="G195" s="158" t="s">
        <v>724</v>
      </c>
      <c r="H195" s="68" t="s">
        <v>723</v>
      </c>
      <c r="I195" s="67" t="s">
        <v>1</v>
      </c>
      <c r="J195" s="65" t="str">
        <f t="shared" ref="J195:M200" si="317">$AE195</f>
        <v>C</v>
      </c>
      <c r="K195" s="64" t="str">
        <f t="shared" si="317"/>
        <v>C</v>
      </c>
      <c r="L195" s="64" t="str">
        <f t="shared" si="317"/>
        <v>C</v>
      </c>
      <c r="M195" s="63" t="str">
        <f t="shared" si="317"/>
        <v>C</v>
      </c>
      <c r="N195" s="62">
        <v>3</v>
      </c>
      <c r="O195" s="55">
        <f t="shared" si="157"/>
        <v>1.8</v>
      </c>
      <c r="P195" s="54">
        <f t="shared" si="158"/>
        <v>0.28799999999999998</v>
      </c>
      <c r="Q195" s="53">
        <f t="shared" si="159"/>
        <v>12.959999999999999</v>
      </c>
      <c r="R195" s="163"/>
      <c r="S195" s="59"/>
      <c r="T195" s="162"/>
      <c r="U195" s="160"/>
      <c r="V195" s="161"/>
      <c r="W195" s="160"/>
      <c r="X195" s="160"/>
      <c r="Y195" s="159"/>
      <c r="Z195" s="57">
        <v>286</v>
      </c>
      <c r="AA195" s="56" t="s">
        <v>3</v>
      </c>
      <c r="AB195" s="55">
        <f t="shared" si="295"/>
        <v>514.80000000000007</v>
      </c>
      <c r="AC195" s="54">
        <f t="shared" si="296"/>
        <v>82.367999999999995</v>
      </c>
      <c r="AD195" s="53">
        <f t="shared" si="297"/>
        <v>3706.56</v>
      </c>
      <c r="AE195" s="155" t="s">
        <v>134</v>
      </c>
      <c r="AF195" s="51">
        <f t="shared" si="165"/>
        <v>695</v>
      </c>
      <c r="AG195" s="50" t="s">
        <v>1</v>
      </c>
      <c r="AH195" s="49">
        <f t="shared" si="160"/>
        <v>1251</v>
      </c>
      <c r="AI195" s="48">
        <f t="shared" si="161"/>
        <v>200.16</v>
      </c>
      <c r="AJ195" s="47">
        <f t="shared" si="162"/>
        <v>9007.1999999999989</v>
      </c>
      <c r="AK195" s="46" t="s">
        <v>722</v>
      </c>
      <c r="AL195" s="45"/>
      <c r="AM195" s="44">
        <f t="shared" si="163"/>
        <v>681.6</v>
      </c>
      <c r="AN195" s="43">
        <f t="shared" si="55"/>
        <v>817.92</v>
      </c>
      <c r="AO195" s="42">
        <f t="shared" si="270"/>
        <v>4260</v>
      </c>
      <c r="AP195" s="41">
        <f t="shared" si="56"/>
        <v>5112</v>
      </c>
      <c r="AU195" s="66">
        <v>45</v>
      </c>
      <c r="AV195" s="40">
        <v>4260</v>
      </c>
      <c r="AX195" s="480"/>
    </row>
    <row r="196" spans="1:50">
      <c r="A196" s="73" t="s">
        <v>1511</v>
      </c>
      <c r="B196" s="72" t="s">
        <v>721</v>
      </c>
      <c r="C196" s="71">
        <v>170</v>
      </c>
      <c r="D196" s="74">
        <v>1000</v>
      </c>
      <c r="E196" s="74">
        <v>600</v>
      </c>
      <c r="F196" s="70" t="str">
        <f t="shared" si="156"/>
        <v>1000x600x170</v>
      </c>
      <c r="G196" s="158" t="s">
        <v>1466</v>
      </c>
      <c r="H196" s="68" t="s">
        <v>1464</v>
      </c>
      <c r="I196" s="67" t="s">
        <v>1</v>
      </c>
      <c r="J196" s="65" t="str">
        <f t="shared" si="317"/>
        <v>C</v>
      </c>
      <c r="K196" s="64" t="str">
        <f t="shared" si="317"/>
        <v>C</v>
      </c>
      <c r="L196" s="64" t="str">
        <f t="shared" si="317"/>
        <v>C</v>
      </c>
      <c r="M196" s="63" t="str">
        <f t="shared" si="317"/>
        <v>C</v>
      </c>
      <c r="N196" s="62">
        <v>3</v>
      </c>
      <c r="O196" s="55">
        <f t="shared" si="157"/>
        <v>1.8</v>
      </c>
      <c r="P196" s="54">
        <f t="shared" si="158"/>
        <v>0.30599999999999999</v>
      </c>
      <c r="Q196" s="53">
        <f t="shared" si="159"/>
        <v>13.77</v>
      </c>
      <c r="R196" s="163"/>
      <c r="S196" s="59"/>
      <c r="T196" s="162"/>
      <c r="U196" s="160"/>
      <c r="V196" s="161"/>
      <c r="W196" s="160"/>
      <c r="X196" s="160"/>
      <c r="Y196" s="159"/>
      <c r="Z196" s="57">
        <v>260</v>
      </c>
      <c r="AA196" s="56" t="s">
        <v>3</v>
      </c>
      <c r="AB196" s="55">
        <f t="shared" si="295"/>
        <v>468</v>
      </c>
      <c r="AC196" s="54">
        <f t="shared" si="296"/>
        <v>79.56</v>
      </c>
      <c r="AD196" s="53">
        <f t="shared" si="297"/>
        <v>3580.2</v>
      </c>
      <c r="AE196" s="499" t="s">
        <v>134</v>
      </c>
      <c r="AF196" s="51">
        <f t="shared" si="165"/>
        <v>654</v>
      </c>
      <c r="AG196" s="50" t="s">
        <v>1</v>
      </c>
      <c r="AH196" s="49">
        <f t="shared" si="160"/>
        <v>1177.2</v>
      </c>
      <c r="AI196" s="48">
        <f t="shared" si="161"/>
        <v>200.124</v>
      </c>
      <c r="AJ196" s="47">
        <f t="shared" si="162"/>
        <v>9005.58</v>
      </c>
      <c r="AK196" s="46" t="s">
        <v>1469</v>
      </c>
      <c r="AL196" s="45"/>
      <c r="AM196" s="44">
        <f t="shared" si="163"/>
        <v>710.6</v>
      </c>
      <c r="AN196" s="43">
        <f t="shared" si="55"/>
        <v>852.72</v>
      </c>
      <c r="AO196" s="42">
        <f t="shared" si="270"/>
        <v>4180</v>
      </c>
      <c r="AP196" s="41">
        <f t="shared" si="56"/>
        <v>5016</v>
      </c>
      <c r="AU196" s="66">
        <v>45</v>
      </c>
      <c r="AV196" s="40">
        <v>4180</v>
      </c>
      <c r="AX196" s="480"/>
    </row>
    <row r="197" spans="1:50">
      <c r="A197" s="73" t="s">
        <v>1511</v>
      </c>
      <c r="B197" s="72" t="s">
        <v>721</v>
      </c>
      <c r="C197" s="71">
        <v>180</v>
      </c>
      <c r="D197" s="74">
        <v>1000</v>
      </c>
      <c r="E197" s="74">
        <v>600</v>
      </c>
      <c r="F197" s="70" t="str">
        <f t="shared" si="156"/>
        <v>1000x600x180</v>
      </c>
      <c r="G197" s="158" t="s">
        <v>1554</v>
      </c>
      <c r="H197" s="68" t="s">
        <v>1552</v>
      </c>
      <c r="I197" s="67" t="s">
        <v>1</v>
      </c>
      <c r="J197" s="65" t="str">
        <f t="shared" si="317"/>
        <v>C</v>
      </c>
      <c r="K197" s="64" t="str">
        <f t="shared" si="317"/>
        <v>C</v>
      </c>
      <c r="L197" s="64" t="str">
        <f t="shared" si="317"/>
        <v>C</v>
      </c>
      <c r="M197" s="63" t="str">
        <f t="shared" si="317"/>
        <v>C</v>
      </c>
      <c r="N197" s="62">
        <v>3</v>
      </c>
      <c r="O197" s="55">
        <f t="shared" si="157"/>
        <v>1.8</v>
      </c>
      <c r="P197" s="54">
        <f t="shared" si="158"/>
        <v>0.32400000000000001</v>
      </c>
      <c r="Q197" s="53">
        <f t="shared" si="159"/>
        <v>14.256</v>
      </c>
      <c r="R197" s="163"/>
      <c r="S197" s="59"/>
      <c r="T197" s="162"/>
      <c r="U197" s="160"/>
      <c r="V197" s="161"/>
      <c r="W197" s="160"/>
      <c r="X197" s="160"/>
      <c r="Y197" s="159"/>
      <c r="Z197" s="57">
        <v>252</v>
      </c>
      <c r="AA197" s="56" t="s">
        <v>3</v>
      </c>
      <c r="AB197" s="55">
        <f t="shared" ref="AB197" si="318">IF($AA197="--",$Z197*O197,$AA197*U197)</f>
        <v>453.6</v>
      </c>
      <c r="AC197" s="54">
        <f t="shared" ref="AC197" si="319">IF($AA197="--",$Z197*P197,$AA197*V197)</f>
        <v>81.647999999999996</v>
      </c>
      <c r="AD197" s="53">
        <f t="shared" ref="AD197" si="320">IF($AA197="--",$Z197*Q197,$AA197*W197)</f>
        <v>3592.5120000000002</v>
      </c>
      <c r="AE197" s="155" t="s">
        <v>134</v>
      </c>
      <c r="AF197" s="51">
        <f t="shared" si="165"/>
        <v>632</v>
      </c>
      <c r="AG197" s="50" t="s">
        <v>1</v>
      </c>
      <c r="AH197" s="49">
        <f t="shared" si="160"/>
        <v>1137.6000000000001</v>
      </c>
      <c r="AI197" s="48">
        <f t="shared" si="161"/>
        <v>204.768</v>
      </c>
      <c r="AJ197" s="47">
        <f t="shared" si="162"/>
        <v>9009.7919999999995</v>
      </c>
      <c r="AK197" s="46" t="s">
        <v>1752</v>
      </c>
      <c r="AL197" s="45"/>
      <c r="AM197" s="44">
        <f t="shared" si="163"/>
        <v>741.6</v>
      </c>
      <c r="AN197" s="43">
        <f t="shared" ref="AN197" si="321">ROUND(AM197*1.2,2)</f>
        <v>889.92</v>
      </c>
      <c r="AO197" s="42">
        <f t="shared" si="270"/>
        <v>4120</v>
      </c>
      <c r="AP197" s="41">
        <f t="shared" ref="AP197" si="322">ROUND(AO197*1.2,2)</f>
        <v>4944</v>
      </c>
      <c r="AU197" s="66">
        <v>44</v>
      </c>
      <c r="AV197" s="40">
        <v>4120</v>
      </c>
      <c r="AX197" s="480"/>
    </row>
    <row r="198" spans="1:50">
      <c r="A198" s="73" t="s">
        <v>1511</v>
      </c>
      <c r="B198" s="72" t="s">
        <v>721</v>
      </c>
      <c r="C198" s="71">
        <v>200</v>
      </c>
      <c r="D198" s="74">
        <v>1000</v>
      </c>
      <c r="E198" s="74">
        <v>600</v>
      </c>
      <c r="F198" s="70" t="str">
        <f t="shared" si="156"/>
        <v>1000x600x200</v>
      </c>
      <c r="G198" s="158" t="s">
        <v>720</v>
      </c>
      <c r="H198" s="68" t="s">
        <v>719</v>
      </c>
      <c r="I198" s="67" t="s">
        <v>1</v>
      </c>
      <c r="J198" s="65" t="str">
        <f t="shared" si="317"/>
        <v>C</v>
      </c>
      <c r="K198" s="64" t="str">
        <f t="shared" si="317"/>
        <v>C</v>
      </c>
      <c r="L198" s="64" t="str">
        <f t="shared" si="317"/>
        <v>C</v>
      </c>
      <c r="M198" s="63" t="str">
        <f t="shared" si="317"/>
        <v>C</v>
      </c>
      <c r="N198" s="62">
        <v>3</v>
      </c>
      <c r="O198" s="55">
        <f t="shared" si="157"/>
        <v>1.8</v>
      </c>
      <c r="P198" s="54">
        <f t="shared" si="158"/>
        <v>0.36</v>
      </c>
      <c r="Q198" s="53">
        <f t="shared" si="159"/>
        <v>15.84</v>
      </c>
      <c r="R198" s="163"/>
      <c r="S198" s="59"/>
      <c r="T198" s="162"/>
      <c r="U198" s="160"/>
      <c r="V198" s="161"/>
      <c r="W198" s="160"/>
      <c r="X198" s="160"/>
      <c r="Y198" s="159"/>
      <c r="Z198" s="57">
        <v>208</v>
      </c>
      <c r="AA198" s="56" t="s">
        <v>3</v>
      </c>
      <c r="AB198" s="55">
        <f t="shared" ref="AB198:AB216" si="323">IF($AA198="--",$Z198*O198,$AA198*U198)</f>
        <v>374.40000000000003</v>
      </c>
      <c r="AC198" s="54">
        <f t="shared" ref="AC198:AC216" si="324">IF($AA198="--",$Z198*P198,$AA198*V198)</f>
        <v>74.88</v>
      </c>
      <c r="AD198" s="53">
        <f t="shared" ref="AD198:AD216" si="325">IF($AA198="--",$Z198*Q198,$AA198*W198)</f>
        <v>3294.72</v>
      </c>
      <c r="AE198" s="155" t="s">
        <v>134</v>
      </c>
      <c r="AF198" s="51">
        <f t="shared" si="165"/>
        <v>569</v>
      </c>
      <c r="AG198" s="50" t="s">
        <v>1</v>
      </c>
      <c r="AH198" s="49">
        <f t="shared" si="160"/>
        <v>1024.2</v>
      </c>
      <c r="AI198" s="48">
        <f t="shared" si="161"/>
        <v>204.84</v>
      </c>
      <c r="AJ198" s="47">
        <f t="shared" si="162"/>
        <v>9012.9599999999991</v>
      </c>
      <c r="AK198" s="46" t="s">
        <v>718</v>
      </c>
      <c r="AL198" s="45"/>
      <c r="AM198" s="44">
        <f t="shared" si="163"/>
        <v>808</v>
      </c>
      <c r="AN198" s="43">
        <f t="shared" si="55"/>
        <v>969.6</v>
      </c>
      <c r="AO198" s="42">
        <f t="shared" si="270"/>
        <v>4040</v>
      </c>
      <c r="AP198" s="41">
        <f t="shared" si="56"/>
        <v>4848</v>
      </c>
      <c r="AU198" s="66">
        <v>44</v>
      </c>
      <c r="AV198" s="40">
        <v>4040</v>
      </c>
      <c r="AX198" s="480"/>
    </row>
    <row r="199" spans="1:50">
      <c r="A199" s="73" t="s">
        <v>1511</v>
      </c>
      <c r="B199" s="70" t="s">
        <v>603</v>
      </c>
      <c r="C199" s="71">
        <v>100</v>
      </c>
      <c r="D199" s="71">
        <v>1000</v>
      </c>
      <c r="E199" s="71">
        <v>600</v>
      </c>
      <c r="F199" s="70" t="str">
        <f t="shared" si="156"/>
        <v>1000x600x100</v>
      </c>
      <c r="G199" s="158" t="s">
        <v>602</v>
      </c>
      <c r="H199" s="68" t="s">
        <v>601</v>
      </c>
      <c r="I199" s="67" t="s">
        <v>1</v>
      </c>
      <c r="J199" s="65"/>
      <c r="K199" s="64" t="str">
        <f t="shared" si="317"/>
        <v>C</v>
      </c>
      <c r="L199" s="64"/>
      <c r="M199" s="63"/>
      <c r="N199" s="62">
        <v>6</v>
      </c>
      <c r="O199" s="55">
        <f t="shared" si="157"/>
        <v>3.6</v>
      </c>
      <c r="P199" s="54">
        <f t="shared" si="158"/>
        <v>0.36</v>
      </c>
      <c r="Q199" s="53">
        <f t="shared" si="159"/>
        <v>21.24</v>
      </c>
      <c r="R199" s="163"/>
      <c r="S199" s="59"/>
      <c r="T199" s="162"/>
      <c r="U199" s="160"/>
      <c r="V199" s="161"/>
      <c r="W199" s="160"/>
      <c r="X199" s="160"/>
      <c r="Y199" s="159"/>
      <c r="Z199" s="57">
        <v>208</v>
      </c>
      <c r="AA199" s="56" t="s">
        <v>3</v>
      </c>
      <c r="AB199" s="55">
        <f t="shared" si="323"/>
        <v>748.80000000000007</v>
      </c>
      <c r="AC199" s="54">
        <f t="shared" si="324"/>
        <v>74.88</v>
      </c>
      <c r="AD199" s="53">
        <f t="shared" si="325"/>
        <v>4417.92</v>
      </c>
      <c r="AE199" s="155" t="s">
        <v>134</v>
      </c>
      <c r="AF199" s="51">
        <f t="shared" si="165"/>
        <v>424</v>
      </c>
      <c r="AG199" s="50" t="s">
        <v>1</v>
      </c>
      <c r="AH199" s="49">
        <f t="shared" si="160"/>
        <v>1526.4</v>
      </c>
      <c r="AI199" s="48">
        <f t="shared" si="161"/>
        <v>152.63999999999999</v>
      </c>
      <c r="AJ199" s="47">
        <f t="shared" si="162"/>
        <v>9005.76</v>
      </c>
      <c r="AK199" s="46" t="s">
        <v>600</v>
      </c>
      <c r="AL199" s="45"/>
      <c r="AM199" s="44">
        <f t="shared" si="163"/>
        <v>600</v>
      </c>
      <c r="AN199" s="43">
        <f t="shared" si="55"/>
        <v>720</v>
      </c>
      <c r="AO199" s="42">
        <f t="shared" si="270"/>
        <v>6000</v>
      </c>
      <c r="AP199" s="41">
        <f t="shared" si="56"/>
        <v>7200</v>
      </c>
      <c r="AU199" s="66">
        <v>59</v>
      </c>
      <c r="AV199" s="40">
        <v>6000</v>
      </c>
      <c r="AX199" s="480"/>
    </row>
    <row r="200" spans="1:50">
      <c r="A200" s="73" t="s">
        <v>1511</v>
      </c>
      <c r="B200" s="70" t="s">
        <v>599</v>
      </c>
      <c r="C200" s="71">
        <v>100</v>
      </c>
      <c r="D200" s="71">
        <v>1000</v>
      </c>
      <c r="E200" s="71">
        <v>600</v>
      </c>
      <c r="F200" s="70" t="str">
        <f t="shared" si="156"/>
        <v>1000x600x100</v>
      </c>
      <c r="G200" s="158" t="s">
        <v>597</v>
      </c>
      <c r="H200" s="68" t="s">
        <v>596</v>
      </c>
      <c r="I200" s="67" t="s">
        <v>1</v>
      </c>
      <c r="J200" s="65"/>
      <c r="K200" s="64" t="str">
        <f t="shared" si="317"/>
        <v>C</v>
      </c>
      <c r="L200" s="64"/>
      <c r="M200" s="63"/>
      <c r="N200" s="62">
        <v>6</v>
      </c>
      <c r="O200" s="55">
        <f t="shared" si="157"/>
        <v>3.6</v>
      </c>
      <c r="P200" s="54">
        <f t="shared" si="158"/>
        <v>0.36</v>
      </c>
      <c r="Q200" s="53">
        <f t="shared" si="159"/>
        <v>18</v>
      </c>
      <c r="R200" s="163"/>
      <c r="S200" s="59"/>
      <c r="T200" s="162"/>
      <c r="U200" s="160"/>
      <c r="V200" s="161"/>
      <c r="W200" s="160"/>
      <c r="X200" s="160"/>
      <c r="Y200" s="159"/>
      <c r="Z200" s="57">
        <v>208</v>
      </c>
      <c r="AA200" s="56" t="s">
        <v>3</v>
      </c>
      <c r="AB200" s="55">
        <f t="shared" si="323"/>
        <v>748.80000000000007</v>
      </c>
      <c r="AC200" s="54">
        <f t="shared" si="324"/>
        <v>74.88</v>
      </c>
      <c r="AD200" s="53">
        <f t="shared" si="325"/>
        <v>3744</v>
      </c>
      <c r="AE200" s="155" t="s">
        <v>134</v>
      </c>
      <c r="AF200" s="51">
        <f t="shared" si="165"/>
        <v>500</v>
      </c>
      <c r="AG200" s="50" t="s">
        <v>1</v>
      </c>
      <c r="AH200" s="49">
        <f t="shared" si="160"/>
        <v>1800</v>
      </c>
      <c r="AI200" s="48">
        <f t="shared" si="161"/>
        <v>180</v>
      </c>
      <c r="AJ200" s="47">
        <f t="shared" si="162"/>
        <v>9000</v>
      </c>
      <c r="AK200" s="46" t="s">
        <v>595</v>
      </c>
      <c r="AL200" s="45"/>
      <c r="AM200" s="44">
        <f t="shared" si="163"/>
        <v>552</v>
      </c>
      <c r="AN200" s="43">
        <f t="shared" si="55"/>
        <v>662.4</v>
      </c>
      <c r="AO200" s="42">
        <f t="shared" si="270"/>
        <v>5520</v>
      </c>
      <c r="AP200" s="41">
        <f t="shared" si="56"/>
        <v>6624</v>
      </c>
      <c r="AU200" s="66">
        <v>50</v>
      </c>
      <c r="AV200" s="40">
        <v>5520</v>
      </c>
      <c r="AX200" s="480"/>
    </row>
    <row r="201" spans="1:50">
      <c r="A201" s="73" t="s">
        <v>1511</v>
      </c>
      <c r="B201" s="70" t="s">
        <v>680</v>
      </c>
      <c r="C201" s="71">
        <v>30</v>
      </c>
      <c r="D201" s="71">
        <v>1000</v>
      </c>
      <c r="E201" s="71">
        <v>600</v>
      </c>
      <c r="F201" s="70" t="str">
        <f t="shared" si="156"/>
        <v>1000x600x30</v>
      </c>
      <c r="G201" s="158" t="s">
        <v>717</v>
      </c>
      <c r="H201" s="68" t="s">
        <v>716</v>
      </c>
      <c r="I201" s="67" t="s">
        <v>1</v>
      </c>
      <c r="J201" s="65" t="str">
        <f t="shared" ref="J201" si="326">$AE201</f>
        <v>C</v>
      </c>
      <c r="K201" s="64"/>
      <c r="L201" s="64"/>
      <c r="M201" s="63"/>
      <c r="N201" s="62">
        <v>10</v>
      </c>
      <c r="O201" s="55">
        <f t="shared" si="157"/>
        <v>6</v>
      </c>
      <c r="P201" s="54">
        <f t="shared" si="158"/>
        <v>0.18</v>
      </c>
      <c r="Q201" s="53">
        <f t="shared" si="159"/>
        <v>16.2</v>
      </c>
      <c r="R201" s="163"/>
      <c r="S201" s="59"/>
      <c r="T201" s="162"/>
      <c r="U201" s="160"/>
      <c r="V201" s="161"/>
      <c r="W201" s="160"/>
      <c r="X201" s="160"/>
      <c r="Y201" s="159"/>
      <c r="Z201" s="57">
        <v>416</v>
      </c>
      <c r="AA201" s="56" t="s">
        <v>3</v>
      </c>
      <c r="AB201" s="55">
        <f t="shared" si="323"/>
        <v>2496</v>
      </c>
      <c r="AC201" s="54">
        <f t="shared" si="324"/>
        <v>74.88</v>
      </c>
      <c r="AD201" s="53">
        <f t="shared" si="325"/>
        <v>6739.2</v>
      </c>
      <c r="AE201" s="155" t="s">
        <v>134</v>
      </c>
      <c r="AF201" s="51">
        <f t="shared" si="165"/>
        <v>556</v>
      </c>
      <c r="AG201" s="50" t="s">
        <v>1</v>
      </c>
      <c r="AH201" s="49">
        <f t="shared" si="160"/>
        <v>3336</v>
      </c>
      <c r="AI201" s="48">
        <f t="shared" si="161"/>
        <v>100.08</v>
      </c>
      <c r="AJ201" s="47">
        <f t="shared" si="162"/>
        <v>9007.1999999999989</v>
      </c>
      <c r="AK201" s="46" t="s">
        <v>715</v>
      </c>
      <c r="AL201" s="45"/>
      <c r="AM201" s="44">
        <f t="shared" si="163"/>
        <v>200.4</v>
      </c>
      <c r="AN201" s="43">
        <f t="shared" si="55"/>
        <v>240.48</v>
      </c>
      <c r="AO201" s="42">
        <f t="shared" si="270"/>
        <v>6680</v>
      </c>
      <c r="AP201" s="41">
        <f t="shared" si="56"/>
        <v>8016</v>
      </c>
      <c r="AU201" s="66">
        <v>90</v>
      </c>
      <c r="AV201" s="40">
        <v>6680</v>
      </c>
      <c r="AX201" s="480"/>
    </row>
    <row r="202" spans="1:50">
      <c r="A202" s="73" t="s">
        <v>1511</v>
      </c>
      <c r="B202" s="72" t="s">
        <v>680</v>
      </c>
      <c r="C202" s="74">
        <v>30</v>
      </c>
      <c r="D202" s="74">
        <v>1000</v>
      </c>
      <c r="E202" s="74">
        <v>600</v>
      </c>
      <c r="F202" s="72" t="str">
        <f t="shared" si="156"/>
        <v>1000x600x30</v>
      </c>
      <c r="G202" s="158" t="s">
        <v>714</v>
      </c>
      <c r="H202" s="68" t="s">
        <v>713</v>
      </c>
      <c r="I202" s="67" t="s">
        <v>1</v>
      </c>
      <c r="J202" s="65"/>
      <c r="K202" s="64" t="str">
        <f t="shared" ref="K202:M202" si="327">$AE202</f>
        <v>C</v>
      </c>
      <c r="L202" s="64" t="str">
        <f t="shared" si="327"/>
        <v>C</v>
      </c>
      <c r="M202" s="63" t="str">
        <f t="shared" si="327"/>
        <v>C</v>
      </c>
      <c r="N202" s="62">
        <v>8</v>
      </c>
      <c r="O202" s="55">
        <f t="shared" si="157"/>
        <v>4.8</v>
      </c>
      <c r="P202" s="54">
        <f t="shared" si="158"/>
        <v>0.14399999999999999</v>
      </c>
      <c r="Q202" s="53">
        <f t="shared" si="159"/>
        <v>12.959999999999999</v>
      </c>
      <c r="R202" s="163"/>
      <c r="S202" s="59"/>
      <c r="T202" s="162"/>
      <c r="U202" s="160"/>
      <c r="V202" s="161"/>
      <c r="W202" s="160"/>
      <c r="X202" s="160"/>
      <c r="Y202" s="159"/>
      <c r="Z202" s="57">
        <v>572</v>
      </c>
      <c r="AA202" s="56" t="s">
        <v>3</v>
      </c>
      <c r="AB202" s="55">
        <f t="shared" si="323"/>
        <v>2745.6</v>
      </c>
      <c r="AC202" s="54">
        <f t="shared" si="324"/>
        <v>82.367999999999995</v>
      </c>
      <c r="AD202" s="53">
        <f t="shared" si="325"/>
        <v>7413.12</v>
      </c>
      <c r="AE202" s="155" t="s">
        <v>134</v>
      </c>
      <c r="AF202" s="51">
        <f t="shared" si="165"/>
        <v>695</v>
      </c>
      <c r="AG202" s="50" t="s">
        <v>1</v>
      </c>
      <c r="AH202" s="49">
        <f t="shared" si="160"/>
        <v>3336</v>
      </c>
      <c r="AI202" s="48">
        <f t="shared" si="161"/>
        <v>100.08</v>
      </c>
      <c r="AJ202" s="47">
        <f t="shared" si="162"/>
        <v>9007.1999999999989</v>
      </c>
      <c r="AK202" s="46" t="s">
        <v>712</v>
      </c>
      <c r="AL202" s="45"/>
      <c r="AM202" s="44">
        <f t="shared" si="163"/>
        <v>200.4</v>
      </c>
      <c r="AN202" s="43">
        <f t="shared" si="55"/>
        <v>240.48</v>
      </c>
      <c r="AO202" s="42">
        <f t="shared" si="270"/>
        <v>6680</v>
      </c>
      <c r="AP202" s="41">
        <f t="shared" si="56"/>
        <v>8016</v>
      </c>
      <c r="AU202" s="66">
        <v>90</v>
      </c>
      <c r="AV202" s="40">
        <v>6680</v>
      </c>
      <c r="AX202" s="480"/>
    </row>
    <row r="203" spans="1:50">
      <c r="A203" s="73" t="s">
        <v>1511</v>
      </c>
      <c r="B203" s="72" t="s">
        <v>680</v>
      </c>
      <c r="C203" s="71">
        <v>40</v>
      </c>
      <c r="D203" s="74">
        <v>1000</v>
      </c>
      <c r="E203" s="74">
        <v>600</v>
      </c>
      <c r="F203" s="70" t="str">
        <f t="shared" si="156"/>
        <v>1000x600x40</v>
      </c>
      <c r="G203" s="158" t="s">
        <v>711</v>
      </c>
      <c r="H203" s="68" t="s">
        <v>710</v>
      </c>
      <c r="I203" s="67" t="s">
        <v>1</v>
      </c>
      <c r="J203" s="65" t="str">
        <f t="shared" ref="J203:M205" si="328">$AE203</f>
        <v>C</v>
      </c>
      <c r="K203" s="64" t="str">
        <f t="shared" si="328"/>
        <v>C</v>
      </c>
      <c r="L203" s="64" t="str">
        <f t="shared" si="328"/>
        <v>C</v>
      </c>
      <c r="M203" s="63" t="str">
        <f t="shared" si="328"/>
        <v>C</v>
      </c>
      <c r="N203" s="62">
        <v>8</v>
      </c>
      <c r="O203" s="55">
        <f t="shared" si="157"/>
        <v>4.8</v>
      </c>
      <c r="P203" s="54">
        <f t="shared" si="158"/>
        <v>0.192</v>
      </c>
      <c r="Q203" s="53">
        <f t="shared" si="159"/>
        <v>17.28</v>
      </c>
      <c r="R203" s="163"/>
      <c r="S203" s="59"/>
      <c r="T203" s="162"/>
      <c r="U203" s="160"/>
      <c r="V203" s="161"/>
      <c r="W203" s="160"/>
      <c r="X203" s="160"/>
      <c r="Y203" s="159"/>
      <c r="Z203" s="57">
        <v>416</v>
      </c>
      <c r="AA203" s="56" t="s">
        <v>3</v>
      </c>
      <c r="AB203" s="55">
        <f t="shared" si="323"/>
        <v>1996.8</v>
      </c>
      <c r="AC203" s="54">
        <f t="shared" si="324"/>
        <v>79.872</v>
      </c>
      <c r="AD203" s="53">
        <f t="shared" si="325"/>
        <v>7188.4800000000005</v>
      </c>
      <c r="AE203" s="499" t="s">
        <v>134</v>
      </c>
      <c r="AF203" s="51">
        <f t="shared" si="165"/>
        <v>521</v>
      </c>
      <c r="AG203" s="50" t="s">
        <v>1</v>
      </c>
      <c r="AH203" s="49">
        <f t="shared" si="160"/>
        <v>2500.7999999999997</v>
      </c>
      <c r="AI203" s="48">
        <f t="shared" si="161"/>
        <v>100.032</v>
      </c>
      <c r="AJ203" s="47">
        <f t="shared" si="162"/>
        <v>9002.880000000001</v>
      </c>
      <c r="AK203" s="46" t="s">
        <v>709</v>
      </c>
      <c r="AL203" s="45"/>
      <c r="AM203" s="44">
        <f t="shared" si="163"/>
        <v>254.4</v>
      </c>
      <c r="AN203" s="43">
        <f t="shared" si="55"/>
        <v>305.27999999999997</v>
      </c>
      <c r="AO203" s="42">
        <f t="shared" si="270"/>
        <v>6360</v>
      </c>
      <c r="AP203" s="41">
        <f t="shared" si="56"/>
        <v>7632</v>
      </c>
      <c r="AU203" s="66">
        <v>90</v>
      </c>
      <c r="AV203" s="40">
        <v>6360</v>
      </c>
      <c r="AX203" s="480"/>
    </row>
    <row r="204" spans="1:50">
      <c r="A204" s="73" t="s">
        <v>1511</v>
      </c>
      <c r="B204" s="72" t="s">
        <v>680</v>
      </c>
      <c r="C204" s="71">
        <v>50</v>
      </c>
      <c r="D204" s="74">
        <v>1000</v>
      </c>
      <c r="E204" s="74">
        <v>600</v>
      </c>
      <c r="F204" s="70" t="str">
        <f t="shared" si="156"/>
        <v>1000x600x50</v>
      </c>
      <c r="G204" s="158" t="s">
        <v>708</v>
      </c>
      <c r="H204" s="68" t="s">
        <v>707</v>
      </c>
      <c r="I204" s="67" t="s">
        <v>1</v>
      </c>
      <c r="J204" s="65" t="str">
        <f t="shared" si="328"/>
        <v>A</v>
      </c>
      <c r="K204" s="64" t="str">
        <f t="shared" si="328"/>
        <v>A</v>
      </c>
      <c r="L204" s="64" t="str">
        <f t="shared" si="328"/>
        <v>A</v>
      </c>
      <c r="M204" s="63" t="str">
        <f t="shared" si="328"/>
        <v>A</v>
      </c>
      <c r="N204" s="62">
        <v>8</v>
      </c>
      <c r="O204" s="55">
        <f t="shared" si="157"/>
        <v>4.8</v>
      </c>
      <c r="P204" s="54">
        <f t="shared" si="158"/>
        <v>0.24</v>
      </c>
      <c r="Q204" s="53">
        <f t="shared" si="159"/>
        <v>21.599999999999998</v>
      </c>
      <c r="R204" s="163"/>
      <c r="S204" s="59"/>
      <c r="T204" s="162"/>
      <c r="U204" s="160"/>
      <c r="V204" s="161"/>
      <c r="W204" s="160"/>
      <c r="X204" s="160"/>
      <c r="Y204" s="159"/>
      <c r="Z204" s="57">
        <v>338</v>
      </c>
      <c r="AA204" s="56" t="s">
        <v>3</v>
      </c>
      <c r="AB204" s="55">
        <f t="shared" si="323"/>
        <v>1622.3999999999999</v>
      </c>
      <c r="AC204" s="54">
        <f t="shared" si="324"/>
        <v>81.11999999999999</v>
      </c>
      <c r="AD204" s="53">
        <f t="shared" si="325"/>
        <v>7300.7999999999993</v>
      </c>
      <c r="AE204" s="52" t="s">
        <v>2</v>
      </c>
      <c r="AF204" s="51">
        <f t="shared" si="165"/>
        <v>1</v>
      </c>
      <c r="AG204" s="50" t="s">
        <v>1</v>
      </c>
      <c r="AH204" s="49">
        <f t="shared" si="160"/>
        <v>4.8</v>
      </c>
      <c r="AI204" s="48">
        <f t="shared" si="161"/>
        <v>0.24</v>
      </c>
      <c r="AJ204" s="47">
        <f t="shared" si="162"/>
        <v>21.599999999999998</v>
      </c>
      <c r="AK204" s="46" t="s">
        <v>702</v>
      </c>
      <c r="AL204" s="45"/>
      <c r="AM204" s="44">
        <f t="shared" si="163"/>
        <v>318</v>
      </c>
      <c r="AN204" s="43">
        <f t="shared" si="55"/>
        <v>381.6</v>
      </c>
      <c r="AO204" s="42">
        <f t="shared" si="270"/>
        <v>6360</v>
      </c>
      <c r="AP204" s="41">
        <f t="shared" si="56"/>
        <v>7632</v>
      </c>
      <c r="AU204" s="66">
        <v>90</v>
      </c>
      <c r="AV204" s="40">
        <v>6360</v>
      </c>
      <c r="AX204" s="480"/>
    </row>
    <row r="205" spans="1:50">
      <c r="A205" s="73" t="s">
        <v>1511</v>
      </c>
      <c r="B205" s="72" t="s">
        <v>680</v>
      </c>
      <c r="C205" s="74">
        <v>50</v>
      </c>
      <c r="D205" s="74">
        <v>1000</v>
      </c>
      <c r="E205" s="74">
        <v>600</v>
      </c>
      <c r="F205" s="72" t="str">
        <f t="shared" si="156"/>
        <v>1000x600x50</v>
      </c>
      <c r="G205" s="158" t="s">
        <v>706</v>
      </c>
      <c r="H205" s="68" t="s">
        <v>1717</v>
      </c>
      <c r="I205" s="67" t="s">
        <v>109</v>
      </c>
      <c r="J205" s="65" t="str">
        <f t="shared" si="328"/>
        <v>C</v>
      </c>
      <c r="K205" s="64"/>
      <c r="L205" s="64"/>
      <c r="M205" s="63" t="str">
        <f t="shared" si="328"/>
        <v>C</v>
      </c>
      <c r="N205" s="62">
        <v>8</v>
      </c>
      <c r="O205" s="55">
        <f t="shared" si="157"/>
        <v>4.8</v>
      </c>
      <c r="P205" s="54">
        <f t="shared" si="158"/>
        <v>0.24</v>
      </c>
      <c r="Q205" s="53">
        <f t="shared" si="159"/>
        <v>21.599999999999998</v>
      </c>
      <c r="R205" s="57">
        <v>12</v>
      </c>
      <c r="S205" s="59">
        <v>2</v>
      </c>
      <c r="T205" s="174">
        <f>R205*N205</f>
        <v>96</v>
      </c>
      <c r="U205" s="55">
        <f>O205*R205</f>
        <v>57.599999999999994</v>
      </c>
      <c r="V205" s="54">
        <f>P205*R205</f>
        <v>2.88</v>
      </c>
      <c r="W205" s="55">
        <f>AU205*V205</f>
        <v>259.2</v>
      </c>
      <c r="X205" s="55" t="s">
        <v>381</v>
      </c>
      <c r="Y205" s="173">
        <f>R205/S205*N205*C205+140</f>
        <v>2540</v>
      </c>
      <c r="Z205" s="156">
        <f>AA205*R205</f>
        <v>312</v>
      </c>
      <c r="AA205" s="59">
        <v>26</v>
      </c>
      <c r="AB205" s="55">
        <f t="shared" si="323"/>
        <v>1497.6</v>
      </c>
      <c r="AC205" s="54">
        <f t="shared" si="324"/>
        <v>74.88</v>
      </c>
      <c r="AD205" s="53">
        <f t="shared" si="325"/>
        <v>6739.2</v>
      </c>
      <c r="AE205" s="155" t="s">
        <v>134</v>
      </c>
      <c r="AF205" s="51">
        <f t="shared" si="165"/>
        <v>35</v>
      </c>
      <c r="AG205" s="172" t="s">
        <v>137</v>
      </c>
      <c r="AH205" s="49">
        <f t="shared" si="160"/>
        <v>2015.9999999999998</v>
      </c>
      <c r="AI205" s="48">
        <f t="shared" si="161"/>
        <v>100.8</v>
      </c>
      <c r="AJ205" s="47">
        <f t="shared" si="162"/>
        <v>9072</v>
      </c>
      <c r="AK205" s="46" t="s">
        <v>702</v>
      </c>
      <c r="AL205" s="45" t="s">
        <v>701</v>
      </c>
      <c r="AM205" s="44">
        <f t="shared" si="163"/>
        <v>318</v>
      </c>
      <c r="AN205" s="43">
        <f t="shared" si="55"/>
        <v>381.6</v>
      </c>
      <c r="AO205" s="42">
        <f t="shared" si="270"/>
        <v>6360</v>
      </c>
      <c r="AP205" s="41">
        <f t="shared" si="56"/>
        <v>7632</v>
      </c>
      <c r="AU205" s="66">
        <v>90</v>
      </c>
      <c r="AV205" s="40">
        <v>6360</v>
      </c>
      <c r="AX205" s="480"/>
    </row>
    <row r="206" spans="1:50">
      <c r="A206" s="73" t="s">
        <v>1511</v>
      </c>
      <c r="B206" s="72" t="s">
        <v>680</v>
      </c>
      <c r="C206" s="74">
        <v>50</v>
      </c>
      <c r="D206" s="74">
        <v>1000</v>
      </c>
      <c r="E206" s="74">
        <v>600</v>
      </c>
      <c r="F206" s="72" t="str">
        <f t="shared" si="156"/>
        <v>1000x600x50</v>
      </c>
      <c r="G206" s="158" t="s">
        <v>705</v>
      </c>
      <c r="H206" s="68" t="s">
        <v>704</v>
      </c>
      <c r="I206" s="67" t="s">
        <v>109</v>
      </c>
      <c r="J206" s="65"/>
      <c r="K206" s="64" t="str">
        <f t="shared" ref="K206:L206" si="329">$AE206</f>
        <v>C</v>
      </c>
      <c r="L206" s="64" t="str">
        <f t="shared" si="329"/>
        <v>C</v>
      </c>
      <c r="M206" s="63"/>
      <c r="N206" s="62">
        <v>8</v>
      </c>
      <c r="O206" s="55">
        <f t="shared" si="157"/>
        <v>4.8</v>
      </c>
      <c r="P206" s="54">
        <f t="shared" si="158"/>
        <v>0.24</v>
      </c>
      <c r="Q206" s="53">
        <f t="shared" si="159"/>
        <v>21.599999999999998</v>
      </c>
      <c r="R206" s="57">
        <v>24</v>
      </c>
      <c r="S206" s="59">
        <v>4</v>
      </c>
      <c r="T206" s="174">
        <f>R206*N206</f>
        <v>192</v>
      </c>
      <c r="U206" s="55">
        <f>O206*R206</f>
        <v>115.19999999999999</v>
      </c>
      <c r="V206" s="54">
        <f>P206*R206</f>
        <v>5.76</v>
      </c>
      <c r="W206" s="55">
        <f>AU206*V206</f>
        <v>518.4</v>
      </c>
      <c r="X206" s="55" t="s">
        <v>198</v>
      </c>
      <c r="Y206" s="179">
        <f>R206/S206*N206*C206+140</f>
        <v>2540</v>
      </c>
      <c r="Z206" s="156">
        <f>AA206*R206</f>
        <v>312</v>
      </c>
      <c r="AA206" s="59">
        <v>13</v>
      </c>
      <c r="AB206" s="55">
        <f t="shared" si="323"/>
        <v>1497.6</v>
      </c>
      <c r="AC206" s="54">
        <f t="shared" si="324"/>
        <v>74.88</v>
      </c>
      <c r="AD206" s="53">
        <f t="shared" si="325"/>
        <v>6739.2</v>
      </c>
      <c r="AE206" s="155" t="s">
        <v>134</v>
      </c>
      <c r="AF206" s="51">
        <f t="shared" si="165"/>
        <v>18</v>
      </c>
      <c r="AG206" s="172" t="s">
        <v>137</v>
      </c>
      <c r="AH206" s="49">
        <f t="shared" si="160"/>
        <v>2073.6</v>
      </c>
      <c r="AI206" s="48">
        <f t="shared" si="161"/>
        <v>103.67999999999999</v>
      </c>
      <c r="AJ206" s="47">
        <f t="shared" si="162"/>
        <v>9331.1999999999989</v>
      </c>
      <c r="AK206" s="46" t="s">
        <v>702</v>
      </c>
      <c r="AL206" s="45" t="s">
        <v>703</v>
      </c>
      <c r="AM206" s="44">
        <f t="shared" si="163"/>
        <v>318</v>
      </c>
      <c r="AN206" s="43">
        <f t="shared" si="55"/>
        <v>381.6</v>
      </c>
      <c r="AO206" s="42">
        <f t="shared" si="270"/>
        <v>6360</v>
      </c>
      <c r="AP206" s="41">
        <f t="shared" si="56"/>
        <v>7632</v>
      </c>
      <c r="AU206" s="66">
        <v>90</v>
      </c>
      <c r="AV206" s="40">
        <v>6360</v>
      </c>
      <c r="AX206" s="480"/>
    </row>
    <row r="207" spans="1:50">
      <c r="A207" s="73" t="s">
        <v>1511</v>
      </c>
      <c r="B207" s="72" t="s">
        <v>680</v>
      </c>
      <c r="C207" s="71">
        <v>60</v>
      </c>
      <c r="D207" s="74">
        <v>1000</v>
      </c>
      <c r="E207" s="74">
        <v>600</v>
      </c>
      <c r="F207" s="70" t="str">
        <f t="shared" si="156"/>
        <v>1000x600x60</v>
      </c>
      <c r="G207" s="158" t="s">
        <v>700</v>
      </c>
      <c r="H207" s="68" t="s">
        <v>699</v>
      </c>
      <c r="I207" s="67" t="s">
        <v>1</v>
      </c>
      <c r="J207" s="65" t="str">
        <f t="shared" ref="J207:M210" si="330">$AE207</f>
        <v>B</v>
      </c>
      <c r="K207" s="64" t="str">
        <f t="shared" si="330"/>
        <v>B</v>
      </c>
      <c r="L207" s="64" t="str">
        <f t="shared" si="330"/>
        <v>B</v>
      </c>
      <c r="M207" s="63" t="str">
        <f t="shared" si="330"/>
        <v>B</v>
      </c>
      <c r="N207" s="62">
        <v>6</v>
      </c>
      <c r="O207" s="55">
        <f t="shared" si="157"/>
        <v>3.6</v>
      </c>
      <c r="P207" s="54">
        <f t="shared" si="158"/>
        <v>0.216</v>
      </c>
      <c r="Q207" s="53">
        <f t="shared" si="159"/>
        <v>19.440000000000001</v>
      </c>
      <c r="R207" s="163"/>
      <c r="S207" s="59"/>
      <c r="T207" s="162"/>
      <c r="U207" s="160"/>
      <c r="V207" s="161"/>
      <c r="W207" s="160"/>
      <c r="X207" s="160"/>
      <c r="Y207" s="159"/>
      <c r="Z207" s="57">
        <v>364</v>
      </c>
      <c r="AA207" s="56" t="s">
        <v>3</v>
      </c>
      <c r="AB207" s="55">
        <f t="shared" si="323"/>
        <v>1310.4000000000001</v>
      </c>
      <c r="AC207" s="54">
        <f t="shared" si="324"/>
        <v>78.623999999999995</v>
      </c>
      <c r="AD207" s="53">
        <f t="shared" si="325"/>
        <v>7076.1600000000008</v>
      </c>
      <c r="AE207" s="498" t="s">
        <v>205</v>
      </c>
      <c r="AF207" s="51">
        <f t="shared" si="165"/>
        <v>309</v>
      </c>
      <c r="AG207" s="50" t="s">
        <v>1</v>
      </c>
      <c r="AH207" s="49">
        <f t="shared" si="160"/>
        <v>1112.4000000000001</v>
      </c>
      <c r="AI207" s="48">
        <f t="shared" si="161"/>
        <v>66.744</v>
      </c>
      <c r="AJ207" s="47">
        <f t="shared" si="162"/>
        <v>6006.96</v>
      </c>
      <c r="AK207" s="46" t="s">
        <v>698</v>
      </c>
      <c r="AL207" s="45"/>
      <c r="AM207" s="44">
        <f t="shared" si="163"/>
        <v>381.6</v>
      </c>
      <c r="AN207" s="43">
        <f t="shared" si="55"/>
        <v>457.92</v>
      </c>
      <c r="AO207" s="42">
        <f t="shared" si="270"/>
        <v>6360</v>
      </c>
      <c r="AP207" s="41">
        <f t="shared" si="56"/>
        <v>7632</v>
      </c>
      <c r="AU207" s="66">
        <v>90</v>
      </c>
      <c r="AV207" s="40">
        <v>6360</v>
      </c>
      <c r="AX207" s="480"/>
    </row>
    <row r="208" spans="1:50">
      <c r="A208" s="73" t="s">
        <v>1511</v>
      </c>
      <c r="B208" s="72" t="s">
        <v>680</v>
      </c>
      <c r="C208" s="71">
        <v>80</v>
      </c>
      <c r="D208" s="74">
        <v>1000</v>
      </c>
      <c r="E208" s="74">
        <v>600</v>
      </c>
      <c r="F208" s="70" t="str">
        <f t="shared" si="156"/>
        <v>1000x600x80</v>
      </c>
      <c r="G208" s="158" t="s">
        <v>697</v>
      </c>
      <c r="H208" s="68" t="s">
        <v>696</v>
      </c>
      <c r="I208" s="67" t="s">
        <v>1</v>
      </c>
      <c r="J208" s="65" t="str">
        <f t="shared" si="330"/>
        <v>C</v>
      </c>
      <c r="K208" s="64" t="str">
        <f t="shared" si="330"/>
        <v>C</v>
      </c>
      <c r="L208" s="64" t="str">
        <f t="shared" si="330"/>
        <v>C</v>
      </c>
      <c r="M208" s="63" t="str">
        <f t="shared" si="330"/>
        <v>C</v>
      </c>
      <c r="N208" s="62">
        <v>4</v>
      </c>
      <c r="O208" s="55">
        <f t="shared" si="157"/>
        <v>2.4</v>
      </c>
      <c r="P208" s="54">
        <f t="shared" si="158"/>
        <v>0.192</v>
      </c>
      <c r="Q208" s="53">
        <f t="shared" si="159"/>
        <v>17.28</v>
      </c>
      <c r="R208" s="163"/>
      <c r="S208" s="59"/>
      <c r="T208" s="162"/>
      <c r="U208" s="160"/>
      <c r="V208" s="161"/>
      <c r="W208" s="160"/>
      <c r="X208" s="160"/>
      <c r="Y208" s="159"/>
      <c r="Z208" s="57">
        <v>416</v>
      </c>
      <c r="AA208" s="56" t="s">
        <v>3</v>
      </c>
      <c r="AB208" s="55">
        <f t="shared" si="323"/>
        <v>998.4</v>
      </c>
      <c r="AC208" s="54">
        <f t="shared" si="324"/>
        <v>79.872</v>
      </c>
      <c r="AD208" s="53">
        <f t="shared" si="325"/>
        <v>7188.4800000000005</v>
      </c>
      <c r="AE208" s="499" t="s">
        <v>134</v>
      </c>
      <c r="AF208" s="51">
        <f t="shared" si="165"/>
        <v>521</v>
      </c>
      <c r="AG208" s="50" t="s">
        <v>1</v>
      </c>
      <c r="AH208" s="49">
        <f t="shared" si="160"/>
        <v>1250.3999999999999</v>
      </c>
      <c r="AI208" s="48">
        <f t="shared" si="161"/>
        <v>100.032</v>
      </c>
      <c r="AJ208" s="47">
        <f t="shared" si="162"/>
        <v>9002.880000000001</v>
      </c>
      <c r="AK208" s="46" t="s">
        <v>695</v>
      </c>
      <c r="AL208" s="45"/>
      <c r="AM208" s="44">
        <f t="shared" si="163"/>
        <v>508.8</v>
      </c>
      <c r="AN208" s="43">
        <f t="shared" si="55"/>
        <v>610.55999999999995</v>
      </c>
      <c r="AO208" s="42">
        <f t="shared" si="270"/>
        <v>6360</v>
      </c>
      <c r="AP208" s="41">
        <f t="shared" si="56"/>
        <v>7632</v>
      </c>
      <c r="AU208" s="66">
        <v>90</v>
      </c>
      <c r="AV208" s="40">
        <v>6360</v>
      </c>
      <c r="AX208" s="480"/>
    </row>
    <row r="209" spans="1:50">
      <c r="A209" s="73" t="s">
        <v>1511</v>
      </c>
      <c r="B209" s="72" t="s">
        <v>680</v>
      </c>
      <c r="C209" s="71">
        <v>100</v>
      </c>
      <c r="D209" s="74">
        <v>1000</v>
      </c>
      <c r="E209" s="74">
        <v>600</v>
      </c>
      <c r="F209" s="70" t="str">
        <f t="shared" si="156"/>
        <v>1000x600x100</v>
      </c>
      <c r="G209" s="158" t="s">
        <v>694</v>
      </c>
      <c r="H209" s="68" t="s">
        <v>693</v>
      </c>
      <c r="I209" s="67" t="s">
        <v>1</v>
      </c>
      <c r="J209" s="65" t="str">
        <f t="shared" si="330"/>
        <v>A</v>
      </c>
      <c r="K209" s="64" t="str">
        <f t="shared" si="330"/>
        <v>A</v>
      </c>
      <c r="L209" s="64" t="str">
        <f t="shared" si="330"/>
        <v>A</v>
      </c>
      <c r="M209" s="63" t="str">
        <f t="shared" si="330"/>
        <v>A</v>
      </c>
      <c r="N209" s="62">
        <v>4</v>
      </c>
      <c r="O209" s="55">
        <f t="shared" si="157"/>
        <v>2.4</v>
      </c>
      <c r="P209" s="54">
        <f t="shared" si="158"/>
        <v>0.24</v>
      </c>
      <c r="Q209" s="53">
        <f t="shared" si="159"/>
        <v>21.599999999999998</v>
      </c>
      <c r="R209" s="163"/>
      <c r="S209" s="59"/>
      <c r="T209" s="162"/>
      <c r="U209" s="160"/>
      <c r="V209" s="161"/>
      <c r="W209" s="160"/>
      <c r="X209" s="160"/>
      <c r="Y209" s="159"/>
      <c r="Z209" s="57">
        <v>338</v>
      </c>
      <c r="AA209" s="56" t="s">
        <v>3</v>
      </c>
      <c r="AB209" s="55">
        <f t="shared" si="323"/>
        <v>811.19999999999993</v>
      </c>
      <c r="AC209" s="54">
        <f t="shared" si="324"/>
        <v>81.11999999999999</v>
      </c>
      <c r="AD209" s="53">
        <f t="shared" si="325"/>
        <v>7300.7999999999993</v>
      </c>
      <c r="AE209" s="52" t="s">
        <v>2</v>
      </c>
      <c r="AF209" s="51">
        <f t="shared" si="165"/>
        <v>1</v>
      </c>
      <c r="AG209" s="50" t="s">
        <v>1</v>
      </c>
      <c r="AH209" s="49">
        <f t="shared" si="160"/>
        <v>2.4</v>
      </c>
      <c r="AI209" s="48">
        <f t="shared" si="161"/>
        <v>0.24</v>
      </c>
      <c r="AJ209" s="47">
        <f t="shared" si="162"/>
        <v>21.599999999999998</v>
      </c>
      <c r="AK209" s="46" t="s">
        <v>688</v>
      </c>
      <c r="AL209" s="45"/>
      <c r="AM209" s="44">
        <f t="shared" si="163"/>
        <v>636</v>
      </c>
      <c r="AN209" s="43">
        <f t="shared" si="55"/>
        <v>763.2</v>
      </c>
      <c r="AO209" s="42">
        <f t="shared" ref="AO209:AO243" si="331">ROUND(AV209*(1-$AP$11),2)</f>
        <v>6360</v>
      </c>
      <c r="AP209" s="41">
        <f t="shared" si="56"/>
        <v>7632</v>
      </c>
      <c r="AU209" s="66">
        <v>90</v>
      </c>
      <c r="AV209" s="40">
        <v>6360</v>
      </c>
      <c r="AX209" s="480"/>
    </row>
    <row r="210" spans="1:50">
      <c r="A210" s="73" t="s">
        <v>1511</v>
      </c>
      <c r="B210" s="72" t="s">
        <v>680</v>
      </c>
      <c r="C210" s="74">
        <v>100</v>
      </c>
      <c r="D210" s="74">
        <v>1000</v>
      </c>
      <c r="E210" s="74">
        <v>600</v>
      </c>
      <c r="F210" s="72" t="str">
        <f t="shared" si="156"/>
        <v>1000x600x100</v>
      </c>
      <c r="G210" s="158" t="s">
        <v>692</v>
      </c>
      <c r="H210" s="68" t="s">
        <v>1718</v>
      </c>
      <c r="I210" s="67" t="s">
        <v>109</v>
      </c>
      <c r="J210" s="65" t="str">
        <f t="shared" si="330"/>
        <v>C</v>
      </c>
      <c r="K210" s="64"/>
      <c r="L210" s="64"/>
      <c r="M210" s="63" t="str">
        <f t="shared" si="330"/>
        <v>C</v>
      </c>
      <c r="N210" s="62">
        <v>4</v>
      </c>
      <c r="O210" s="55">
        <f t="shared" si="157"/>
        <v>2.4</v>
      </c>
      <c r="P210" s="54">
        <f t="shared" si="158"/>
        <v>0.24</v>
      </c>
      <c r="Q210" s="53">
        <f t="shared" si="159"/>
        <v>21.599999999999998</v>
      </c>
      <c r="R210" s="57">
        <v>12</v>
      </c>
      <c r="S210" s="59">
        <v>2</v>
      </c>
      <c r="T210" s="174">
        <f>R210*N210</f>
        <v>48</v>
      </c>
      <c r="U210" s="55">
        <f>O210*R210</f>
        <v>28.799999999999997</v>
      </c>
      <c r="V210" s="54">
        <f>P210*R210</f>
        <v>2.88</v>
      </c>
      <c r="W210" s="55">
        <f>AU210*V210</f>
        <v>259.2</v>
      </c>
      <c r="X210" s="55" t="s">
        <v>381</v>
      </c>
      <c r="Y210" s="173">
        <f>R210/S210*N210*C210+140</f>
        <v>2540</v>
      </c>
      <c r="Z210" s="156">
        <f>AA210*R210</f>
        <v>312</v>
      </c>
      <c r="AA210" s="59">
        <v>26</v>
      </c>
      <c r="AB210" s="55">
        <f t="shared" si="323"/>
        <v>748.8</v>
      </c>
      <c r="AC210" s="54">
        <f t="shared" si="324"/>
        <v>74.88</v>
      </c>
      <c r="AD210" s="53">
        <f t="shared" si="325"/>
        <v>6739.2</v>
      </c>
      <c r="AE210" s="155" t="s">
        <v>134</v>
      </c>
      <c r="AF210" s="51">
        <f t="shared" si="165"/>
        <v>35</v>
      </c>
      <c r="AG210" s="172" t="s">
        <v>137</v>
      </c>
      <c r="AH210" s="49">
        <f t="shared" si="160"/>
        <v>1007.9999999999999</v>
      </c>
      <c r="AI210" s="48">
        <f t="shared" si="161"/>
        <v>100.8</v>
      </c>
      <c r="AJ210" s="47">
        <f t="shared" si="162"/>
        <v>9072</v>
      </c>
      <c r="AK210" s="46" t="s">
        <v>688</v>
      </c>
      <c r="AL210" s="45" t="s">
        <v>687</v>
      </c>
      <c r="AM210" s="44">
        <f t="shared" si="163"/>
        <v>636</v>
      </c>
      <c r="AN210" s="43">
        <f t="shared" si="55"/>
        <v>763.2</v>
      </c>
      <c r="AO210" s="42">
        <f t="shared" si="331"/>
        <v>6360</v>
      </c>
      <c r="AP210" s="41">
        <f t="shared" si="56"/>
        <v>7632</v>
      </c>
      <c r="AU210" s="66">
        <v>90</v>
      </c>
      <c r="AV210" s="40">
        <v>6360</v>
      </c>
      <c r="AX210" s="480"/>
    </row>
    <row r="211" spans="1:50">
      <c r="A211" s="73" t="s">
        <v>1511</v>
      </c>
      <c r="B211" s="72" t="s">
        <v>680</v>
      </c>
      <c r="C211" s="74">
        <v>100</v>
      </c>
      <c r="D211" s="74">
        <v>1000</v>
      </c>
      <c r="E211" s="74">
        <v>600</v>
      </c>
      <c r="F211" s="72" t="str">
        <f t="shared" si="156"/>
        <v>1000x600x100</v>
      </c>
      <c r="G211" s="158" t="s">
        <v>691</v>
      </c>
      <c r="H211" s="68" t="s">
        <v>690</v>
      </c>
      <c r="I211" s="67" t="s">
        <v>109</v>
      </c>
      <c r="J211" s="65"/>
      <c r="K211" s="64" t="str">
        <f t="shared" ref="K211:L211" si="332">$AE211</f>
        <v>C</v>
      </c>
      <c r="L211" s="64" t="str">
        <f t="shared" si="332"/>
        <v>C</v>
      </c>
      <c r="M211" s="63"/>
      <c r="N211" s="62">
        <v>4</v>
      </c>
      <c r="O211" s="55">
        <f t="shared" si="157"/>
        <v>2.4</v>
      </c>
      <c r="P211" s="54">
        <f t="shared" si="158"/>
        <v>0.24</v>
      </c>
      <c r="Q211" s="53">
        <f t="shared" si="159"/>
        <v>21.599999999999998</v>
      </c>
      <c r="R211" s="57">
        <v>24</v>
      </c>
      <c r="S211" s="59">
        <v>4</v>
      </c>
      <c r="T211" s="174">
        <f>R211*N211</f>
        <v>96</v>
      </c>
      <c r="U211" s="55">
        <f>O211*R211</f>
        <v>57.599999999999994</v>
      </c>
      <c r="V211" s="54">
        <f>P211*R211</f>
        <v>5.76</v>
      </c>
      <c r="W211" s="55">
        <f>AU211*V211</f>
        <v>518.4</v>
      </c>
      <c r="X211" s="55" t="s">
        <v>198</v>
      </c>
      <c r="Y211" s="179">
        <f>R211/S211*N211*C211+140</f>
        <v>2540</v>
      </c>
      <c r="Z211" s="156">
        <f>AA211*R211</f>
        <v>312</v>
      </c>
      <c r="AA211" s="59">
        <v>13</v>
      </c>
      <c r="AB211" s="55">
        <f t="shared" si="323"/>
        <v>748.8</v>
      </c>
      <c r="AC211" s="54">
        <f t="shared" si="324"/>
        <v>74.88</v>
      </c>
      <c r="AD211" s="53">
        <f t="shared" si="325"/>
        <v>6739.2</v>
      </c>
      <c r="AE211" s="155" t="s">
        <v>134</v>
      </c>
      <c r="AF211" s="51">
        <f t="shared" si="165"/>
        <v>18</v>
      </c>
      <c r="AG211" s="172" t="s">
        <v>137</v>
      </c>
      <c r="AH211" s="49">
        <f t="shared" si="160"/>
        <v>1036.8</v>
      </c>
      <c r="AI211" s="48">
        <f t="shared" si="161"/>
        <v>103.67999999999999</v>
      </c>
      <c r="AJ211" s="47">
        <f t="shared" si="162"/>
        <v>9331.1999999999989</v>
      </c>
      <c r="AK211" s="46" t="s">
        <v>688</v>
      </c>
      <c r="AL211" s="45" t="s">
        <v>689</v>
      </c>
      <c r="AM211" s="44">
        <f t="shared" si="163"/>
        <v>636</v>
      </c>
      <c r="AN211" s="43">
        <f t="shared" si="55"/>
        <v>763.2</v>
      </c>
      <c r="AO211" s="42">
        <f t="shared" si="331"/>
        <v>6360</v>
      </c>
      <c r="AP211" s="41">
        <f t="shared" si="56"/>
        <v>7632</v>
      </c>
      <c r="AU211" s="66">
        <v>90</v>
      </c>
      <c r="AV211" s="40">
        <v>6360</v>
      </c>
      <c r="AX211" s="480"/>
    </row>
    <row r="212" spans="1:50">
      <c r="A212" s="73" t="s">
        <v>1511</v>
      </c>
      <c r="B212" s="72" t="s">
        <v>680</v>
      </c>
      <c r="C212" s="71">
        <v>120</v>
      </c>
      <c r="D212" s="74">
        <v>1000</v>
      </c>
      <c r="E212" s="74">
        <v>600</v>
      </c>
      <c r="F212" s="70" t="str">
        <f t="shared" si="156"/>
        <v>1000x600x120</v>
      </c>
      <c r="G212" s="158" t="s">
        <v>686</v>
      </c>
      <c r="H212" s="68" t="s">
        <v>685</v>
      </c>
      <c r="I212" s="67" t="s">
        <v>1</v>
      </c>
      <c r="J212" s="65" t="str">
        <f t="shared" ref="J212:M215" si="333">$AE212</f>
        <v>B</v>
      </c>
      <c r="K212" s="64" t="str">
        <f t="shared" si="333"/>
        <v>B</v>
      </c>
      <c r="L212" s="64" t="str">
        <f t="shared" si="333"/>
        <v>B</v>
      </c>
      <c r="M212" s="63" t="str">
        <f t="shared" si="333"/>
        <v>B</v>
      </c>
      <c r="N212" s="62">
        <v>3</v>
      </c>
      <c r="O212" s="55">
        <f t="shared" si="157"/>
        <v>1.8</v>
      </c>
      <c r="P212" s="54">
        <f t="shared" si="158"/>
        <v>0.216</v>
      </c>
      <c r="Q212" s="53">
        <f t="shared" si="159"/>
        <v>19.440000000000001</v>
      </c>
      <c r="R212" s="163"/>
      <c r="S212" s="59"/>
      <c r="T212" s="162"/>
      <c r="U212" s="160"/>
      <c r="V212" s="161"/>
      <c r="W212" s="160"/>
      <c r="X212" s="160"/>
      <c r="Y212" s="159"/>
      <c r="Z212" s="57">
        <v>364</v>
      </c>
      <c r="AA212" s="56" t="s">
        <v>3</v>
      </c>
      <c r="AB212" s="55">
        <f t="shared" si="323"/>
        <v>655.20000000000005</v>
      </c>
      <c r="AC212" s="54">
        <f t="shared" si="324"/>
        <v>78.623999999999995</v>
      </c>
      <c r="AD212" s="53">
        <f t="shared" si="325"/>
        <v>7076.1600000000008</v>
      </c>
      <c r="AE212" s="472" t="s">
        <v>205</v>
      </c>
      <c r="AF212" s="51">
        <f t="shared" si="165"/>
        <v>309</v>
      </c>
      <c r="AG212" s="50" t="s">
        <v>1</v>
      </c>
      <c r="AH212" s="49">
        <f t="shared" si="160"/>
        <v>556.20000000000005</v>
      </c>
      <c r="AI212" s="48">
        <f t="shared" si="161"/>
        <v>66.744</v>
      </c>
      <c r="AJ212" s="47">
        <f t="shared" si="162"/>
        <v>6006.96</v>
      </c>
      <c r="AK212" s="46" t="s">
        <v>684</v>
      </c>
      <c r="AL212" s="45"/>
      <c r="AM212" s="44">
        <f t="shared" si="163"/>
        <v>763.2</v>
      </c>
      <c r="AN212" s="43">
        <f t="shared" si="55"/>
        <v>915.84</v>
      </c>
      <c r="AO212" s="42">
        <f t="shared" si="331"/>
        <v>6360</v>
      </c>
      <c r="AP212" s="41">
        <f t="shared" si="56"/>
        <v>7632</v>
      </c>
      <c r="AU212" s="66">
        <v>90</v>
      </c>
      <c r="AV212" s="40">
        <v>6360</v>
      </c>
      <c r="AX212" s="480"/>
    </row>
    <row r="213" spans="1:50">
      <c r="A213" s="73" t="s">
        <v>1511</v>
      </c>
      <c r="B213" s="72" t="s">
        <v>680</v>
      </c>
      <c r="C213" s="71">
        <v>150</v>
      </c>
      <c r="D213" s="74">
        <v>1000</v>
      </c>
      <c r="E213" s="74">
        <v>600</v>
      </c>
      <c r="F213" s="70" t="str">
        <f t="shared" si="156"/>
        <v>1000x600x150</v>
      </c>
      <c r="G213" s="158" t="s">
        <v>683</v>
      </c>
      <c r="H213" s="68" t="s">
        <v>682</v>
      </c>
      <c r="I213" s="67" t="s">
        <v>1</v>
      </c>
      <c r="J213" s="65" t="str">
        <f t="shared" si="333"/>
        <v>A</v>
      </c>
      <c r="K213" s="64" t="str">
        <f t="shared" si="333"/>
        <v>A</v>
      </c>
      <c r="L213" s="64" t="str">
        <f t="shared" si="333"/>
        <v>A</v>
      </c>
      <c r="M213" s="63" t="str">
        <f t="shared" si="333"/>
        <v>A</v>
      </c>
      <c r="N213" s="62">
        <v>2</v>
      </c>
      <c r="O213" s="55">
        <f t="shared" si="157"/>
        <v>1.2</v>
      </c>
      <c r="P213" s="54">
        <f t="shared" si="158"/>
        <v>0.18</v>
      </c>
      <c r="Q213" s="53">
        <f t="shared" si="159"/>
        <v>16.2</v>
      </c>
      <c r="R213" s="163"/>
      <c r="S213" s="59"/>
      <c r="T213" s="162"/>
      <c r="U213" s="160"/>
      <c r="V213" s="161"/>
      <c r="W213" s="160"/>
      <c r="X213" s="160"/>
      <c r="Y213" s="159"/>
      <c r="Z213" s="57">
        <v>416</v>
      </c>
      <c r="AA213" s="56" t="s">
        <v>3</v>
      </c>
      <c r="AB213" s="55">
        <f t="shared" si="323"/>
        <v>499.2</v>
      </c>
      <c r="AC213" s="54">
        <f t="shared" si="324"/>
        <v>74.88</v>
      </c>
      <c r="AD213" s="53">
        <f t="shared" si="325"/>
        <v>6739.2</v>
      </c>
      <c r="AE213" s="52" t="s">
        <v>2</v>
      </c>
      <c r="AF213" s="51">
        <f t="shared" si="165"/>
        <v>1</v>
      </c>
      <c r="AG213" s="50" t="s">
        <v>1</v>
      </c>
      <c r="AH213" s="49">
        <f t="shared" si="160"/>
        <v>1.2</v>
      </c>
      <c r="AI213" s="48">
        <f t="shared" si="161"/>
        <v>0.18</v>
      </c>
      <c r="AJ213" s="47">
        <f t="shared" si="162"/>
        <v>16.2</v>
      </c>
      <c r="AK213" s="46" t="s">
        <v>681</v>
      </c>
      <c r="AL213" s="45"/>
      <c r="AM213" s="44">
        <f t="shared" si="163"/>
        <v>954</v>
      </c>
      <c r="AN213" s="43">
        <f t="shared" si="55"/>
        <v>1144.8</v>
      </c>
      <c r="AO213" s="42">
        <f t="shared" si="331"/>
        <v>6360</v>
      </c>
      <c r="AP213" s="41">
        <f t="shared" si="56"/>
        <v>7632</v>
      </c>
      <c r="AU213" s="66">
        <v>90</v>
      </c>
      <c r="AV213" s="40">
        <v>6360</v>
      </c>
      <c r="AX213" s="480"/>
    </row>
    <row r="214" spans="1:50">
      <c r="A214" s="73" t="s">
        <v>1511</v>
      </c>
      <c r="B214" s="72" t="s">
        <v>680</v>
      </c>
      <c r="C214" s="71">
        <v>180</v>
      </c>
      <c r="D214" s="74">
        <v>1000</v>
      </c>
      <c r="E214" s="74">
        <v>600</v>
      </c>
      <c r="F214" s="70" t="str">
        <f t="shared" si="156"/>
        <v>1000x600x180</v>
      </c>
      <c r="G214" s="158" t="s">
        <v>679</v>
      </c>
      <c r="H214" s="68" t="s">
        <v>678</v>
      </c>
      <c r="I214" s="67" t="s">
        <v>1</v>
      </c>
      <c r="J214" s="65" t="str">
        <f t="shared" si="333"/>
        <v>C</v>
      </c>
      <c r="K214" s="64" t="str">
        <f t="shared" si="333"/>
        <v>C</v>
      </c>
      <c r="L214" s="64" t="str">
        <f t="shared" si="333"/>
        <v>C</v>
      </c>
      <c r="M214" s="63" t="str">
        <f t="shared" si="333"/>
        <v>C</v>
      </c>
      <c r="N214" s="62">
        <v>2</v>
      </c>
      <c r="O214" s="55">
        <f t="shared" si="157"/>
        <v>1.2</v>
      </c>
      <c r="P214" s="54">
        <f t="shared" si="158"/>
        <v>0.216</v>
      </c>
      <c r="Q214" s="53">
        <f t="shared" si="159"/>
        <v>19.440000000000001</v>
      </c>
      <c r="R214" s="163"/>
      <c r="S214" s="59"/>
      <c r="T214" s="162"/>
      <c r="U214" s="160"/>
      <c r="V214" s="161"/>
      <c r="W214" s="160"/>
      <c r="X214" s="160"/>
      <c r="Y214" s="159"/>
      <c r="Z214" s="57">
        <v>364</v>
      </c>
      <c r="AA214" s="56" t="s">
        <v>3</v>
      </c>
      <c r="AB214" s="55">
        <f t="shared" si="323"/>
        <v>436.8</v>
      </c>
      <c r="AC214" s="54">
        <f t="shared" si="324"/>
        <v>78.623999999999995</v>
      </c>
      <c r="AD214" s="53">
        <f t="shared" si="325"/>
        <v>7076.1600000000008</v>
      </c>
      <c r="AE214" s="155" t="s">
        <v>134</v>
      </c>
      <c r="AF214" s="51">
        <f t="shared" si="165"/>
        <v>463</v>
      </c>
      <c r="AG214" s="50" t="s">
        <v>1</v>
      </c>
      <c r="AH214" s="49">
        <f t="shared" si="160"/>
        <v>555.6</v>
      </c>
      <c r="AI214" s="48">
        <f t="shared" si="161"/>
        <v>100.008</v>
      </c>
      <c r="AJ214" s="47">
        <f t="shared" si="162"/>
        <v>9000.7200000000012</v>
      </c>
      <c r="AK214" s="46" t="s">
        <v>677</v>
      </c>
      <c r="AL214" s="45"/>
      <c r="AM214" s="44">
        <f t="shared" si="163"/>
        <v>1144.8</v>
      </c>
      <c r="AN214" s="43">
        <f t="shared" si="55"/>
        <v>1373.76</v>
      </c>
      <c r="AO214" s="42">
        <f t="shared" si="331"/>
        <v>6360</v>
      </c>
      <c r="AP214" s="41">
        <f t="shared" si="56"/>
        <v>7632</v>
      </c>
      <c r="AU214" s="66">
        <v>90</v>
      </c>
      <c r="AV214" s="40">
        <v>6360</v>
      </c>
      <c r="AX214" s="480"/>
    </row>
    <row r="215" spans="1:50">
      <c r="A215" s="73" t="s">
        <v>1511</v>
      </c>
      <c r="B215" s="70" t="s">
        <v>654</v>
      </c>
      <c r="C215" s="71">
        <v>30</v>
      </c>
      <c r="D215" s="71">
        <v>1000</v>
      </c>
      <c r="E215" s="71">
        <v>600</v>
      </c>
      <c r="F215" s="70" t="str">
        <f t="shared" si="156"/>
        <v>1000x600x30</v>
      </c>
      <c r="G215" s="158" t="s">
        <v>676</v>
      </c>
      <c r="H215" s="68" t="s">
        <v>1461</v>
      </c>
      <c r="I215" s="67" t="s">
        <v>1</v>
      </c>
      <c r="J215" s="65"/>
      <c r="K215" s="64" t="str">
        <f t="shared" si="333"/>
        <v>C</v>
      </c>
      <c r="L215" s="64"/>
      <c r="M215" s="63" t="str">
        <f t="shared" si="333"/>
        <v>C</v>
      </c>
      <c r="N215" s="62">
        <v>12</v>
      </c>
      <c r="O215" s="55">
        <f t="shared" si="157"/>
        <v>7.2</v>
      </c>
      <c r="P215" s="54">
        <f t="shared" si="158"/>
        <v>0.216</v>
      </c>
      <c r="Q215" s="53">
        <f t="shared" si="159"/>
        <v>16.2</v>
      </c>
      <c r="R215" s="163"/>
      <c r="S215" s="59"/>
      <c r="T215" s="162"/>
      <c r="U215" s="160"/>
      <c r="V215" s="161"/>
      <c r="W215" s="160"/>
      <c r="X215" s="160"/>
      <c r="Y215" s="159"/>
      <c r="Z215" s="57">
        <v>364</v>
      </c>
      <c r="AA215" s="56" t="s">
        <v>3</v>
      </c>
      <c r="AB215" s="55">
        <f t="shared" si="323"/>
        <v>2620.8000000000002</v>
      </c>
      <c r="AC215" s="54">
        <f t="shared" si="324"/>
        <v>78.623999999999995</v>
      </c>
      <c r="AD215" s="53">
        <f t="shared" si="325"/>
        <v>5896.8</v>
      </c>
      <c r="AE215" s="155" t="s">
        <v>134</v>
      </c>
      <c r="AF215" s="51">
        <f t="shared" si="165"/>
        <v>556</v>
      </c>
      <c r="AG215" s="50" t="s">
        <v>1</v>
      </c>
      <c r="AH215" s="49">
        <f t="shared" si="160"/>
        <v>4003.2000000000003</v>
      </c>
      <c r="AI215" s="48">
        <f t="shared" si="161"/>
        <v>120.096</v>
      </c>
      <c r="AJ215" s="47">
        <f t="shared" si="162"/>
        <v>9007.1999999999989</v>
      </c>
      <c r="AK215" s="46" t="s">
        <v>675</v>
      </c>
      <c r="AL215" s="45"/>
      <c r="AM215" s="44">
        <f t="shared" si="163"/>
        <v>180</v>
      </c>
      <c r="AN215" s="43">
        <f t="shared" si="55"/>
        <v>216</v>
      </c>
      <c r="AO215" s="42">
        <f t="shared" si="331"/>
        <v>6000</v>
      </c>
      <c r="AP215" s="41">
        <f t="shared" si="56"/>
        <v>7200</v>
      </c>
      <c r="AU215" s="66">
        <v>75</v>
      </c>
      <c r="AV215" s="40">
        <v>6000</v>
      </c>
      <c r="AX215" s="480"/>
    </row>
    <row r="216" spans="1:50">
      <c r="A216" s="73" t="s">
        <v>1511</v>
      </c>
      <c r="B216" s="72" t="s">
        <v>654</v>
      </c>
      <c r="C216" s="74">
        <v>30</v>
      </c>
      <c r="D216" s="74">
        <v>1000</v>
      </c>
      <c r="E216" s="74">
        <v>600</v>
      </c>
      <c r="F216" s="72" t="str">
        <f t="shared" si="156"/>
        <v>1000x600x30</v>
      </c>
      <c r="G216" s="158" t="s">
        <v>1462</v>
      </c>
      <c r="H216" s="68" t="s">
        <v>1460</v>
      </c>
      <c r="I216" s="67" t="s">
        <v>1</v>
      </c>
      <c r="J216" s="65"/>
      <c r="K216" s="64"/>
      <c r="L216" s="64" t="str">
        <f t="shared" ref="L216" si="334">$AE216</f>
        <v>C</v>
      </c>
      <c r="M216" s="63"/>
      <c r="N216" s="62">
        <v>15</v>
      </c>
      <c r="O216" s="55">
        <f t="shared" si="157"/>
        <v>9</v>
      </c>
      <c r="P216" s="54">
        <f t="shared" si="158"/>
        <v>0.27</v>
      </c>
      <c r="Q216" s="53">
        <f t="shared" si="159"/>
        <v>20.25</v>
      </c>
      <c r="R216" s="163"/>
      <c r="S216" s="59"/>
      <c r="T216" s="162"/>
      <c r="U216" s="160"/>
      <c r="V216" s="161"/>
      <c r="W216" s="160"/>
      <c r="X216" s="160"/>
      <c r="Y216" s="159"/>
      <c r="Z216" s="57">
        <v>286</v>
      </c>
      <c r="AA216" s="56" t="s">
        <v>3</v>
      </c>
      <c r="AB216" s="55">
        <f t="shared" si="323"/>
        <v>2574</v>
      </c>
      <c r="AC216" s="54">
        <f t="shared" si="324"/>
        <v>77.22</v>
      </c>
      <c r="AD216" s="53">
        <f t="shared" si="325"/>
        <v>5791.5</v>
      </c>
      <c r="AE216" s="155" t="s">
        <v>134</v>
      </c>
      <c r="AF216" s="51">
        <f t="shared" si="165"/>
        <v>445</v>
      </c>
      <c r="AG216" s="50" t="s">
        <v>1</v>
      </c>
      <c r="AH216" s="49">
        <f t="shared" si="160"/>
        <v>4005</v>
      </c>
      <c r="AI216" s="48">
        <f t="shared" si="161"/>
        <v>120.15</v>
      </c>
      <c r="AJ216" s="47">
        <f t="shared" si="162"/>
        <v>9011.25</v>
      </c>
      <c r="AK216" s="46" t="s">
        <v>1463</v>
      </c>
      <c r="AL216" s="45"/>
      <c r="AM216" s="44">
        <f t="shared" si="163"/>
        <v>180</v>
      </c>
      <c r="AN216" s="43">
        <f t="shared" si="55"/>
        <v>216</v>
      </c>
      <c r="AO216" s="42">
        <f t="shared" si="331"/>
        <v>6000</v>
      </c>
      <c r="AP216" s="41">
        <f t="shared" si="56"/>
        <v>7200</v>
      </c>
      <c r="AU216" s="66">
        <v>75</v>
      </c>
      <c r="AV216" s="40">
        <v>6000</v>
      </c>
      <c r="AX216" s="480"/>
    </row>
    <row r="217" spans="1:50">
      <c r="A217" s="73" t="s">
        <v>1511</v>
      </c>
      <c r="B217" s="72" t="s">
        <v>654</v>
      </c>
      <c r="C217" s="71">
        <v>40</v>
      </c>
      <c r="D217" s="74">
        <v>1000</v>
      </c>
      <c r="E217" s="74">
        <v>600</v>
      </c>
      <c r="F217" s="70" t="str">
        <f t="shared" si="156"/>
        <v>1000x600x40</v>
      </c>
      <c r="G217" s="158" t="s">
        <v>1516</v>
      </c>
      <c r="H217" s="68" t="s">
        <v>1508</v>
      </c>
      <c r="I217" s="67" t="s">
        <v>1</v>
      </c>
      <c r="J217" s="65" t="str">
        <f t="shared" ref="J217:M219" si="335">$AE217</f>
        <v>C</v>
      </c>
      <c r="K217" s="64" t="str">
        <f t="shared" si="335"/>
        <v>C</v>
      </c>
      <c r="L217" s="64" t="str">
        <f t="shared" si="335"/>
        <v>C</v>
      </c>
      <c r="M217" s="63" t="str">
        <f t="shared" si="335"/>
        <v>C</v>
      </c>
      <c r="N217" s="62">
        <v>10</v>
      </c>
      <c r="O217" s="55">
        <f t="shared" si="157"/>
        <v>6</v>
      </c>
      <c r="P217" s="54">
        <f t="shared" si="158"/>
        <v>0.24</v>
      </c>
      <c r="Q217" s="53">
        <f t="shared" si="159"/>
        <v>18</v>
      </c>
      <c r="R217" s="163"/>
      <c r="S217" s="59"/>
      <c r="T217" s="162"/>
      <c r="U217" s="160"/>
      <c r="V217" s="161"/>
      <c r="W217" s="160"/>
      <c r="X217" s="160"/>
      <c r="Y217" s="159"/>
      <c r="Z217" s="57">
        <v>338</v>
      </c>
      <c r="AA217" s="56" t="s">
        <v>3</v>
      </c>
      <c r="AB217" s="55">
        <f t="shared" ref="AB217" si="336">IF($AA217="--",$Z217*O217,$AA217*U217)</f>
        <v>2028</v>
      </c>
      <c r="AC217" s="54">
        <f t="shared" ref="AC217" si="337">IF($AA217="--",$Z217*P217,$AA217*V217)</f>
        <v>81.11999999999999</v>
      </c>
      <c r="AD217" s="53">
        <f t="shared" ref="AD217" si="338">IF($AA217="--",$Z217*Q217,$AA217*W217)</f>
        <v>6084</v>
      </c>
      <c r="AE217" s="155" t="s">
        <v>134</v>
      </c>
      <c r="AF217" s="51">
        <f t="shared" si="165"/>
        <v>500</v>
      </c>
      <c r="AG217" s="50" t="s">
        <v>1</v>
      </c>
      <c r="AH217" s="49">
        <f t="shared" si="160"/>
        <v>3000</v>
      </c>
      <c r="AI217" s="48">
        <f t="shared" si="161"/>
        <v>120</v>
      </c>
      <c r="AJ217" s="47">
        <f t="shared" si="162"/>
        <v>9000</v>
      </c>
      <c r="AK217" s="376" t="s">
        <v>1518</v>
      </c>
      <c r="AL217" s="45"/>
      <c r="AM217" s="44">
        <f t="shared" si="163"/>
        <v>228.8</v>
      </c>
      <c r="AN217" s="43">
        <f t="shared" ref="AN217" si="339">ROUND(AM217*1.2,2)</f>
        <v>274.56</v>
      </c>
      <c r="AO217" s="42">
        <f t="shared" si="331"/>
        <v>5720</v>
      </c>
      <c r="AP217" s="41">
        <f t="shared" ref="AP217" si="340">ROUND(AO217*1.2,2)</f>
        <v>6864</v>
      </c>
      <c r="AU217" s="66">
        <v>75</v>
      </c>
      <c r="AV217" s="40">
        <v>5720</v>
      </c>
      <c r="AX217" s="480"/>
    </row>
    <row r="218" spans="1:50">
      <c r="A218" s="73" t="s">
        <v>1511</v>
      </c>
      <c r="B218" s="72" t="s">
        <v>654</v>
      </c>
      <c r="C218" s="71">
        <v>50</v>
      </c>
      <c r="D218" s="74">
        <v>1000</v>
      </c>
      <c r="E218" s="74">
        <v>600</v>
      </c>
      <c r="F218" s="70" t="str">
        <f t="shared" si="156"/>
        <v>1000x600x50</v>
      </c>
      <c r="G218" s="158" t="s">
        <v>674</v>
      </c>
      <c r="H218" s="68" t="s">
        <v>673</v>
      </c>
      <c r="I218" s="67" t="s">
        <v>1</v>
      </c>
      <c r="J218" s="65" t="str">
        <f t="shared" si="335"/>
        <v>A</v>
      </c>
      <c r="K218" s="64" t="str">
        <f t="shared" si="335"/>
        <v>A</v>
      </c>
      <c r="L218" s="64" t="str">
        <f t="shared" si="335"/>
        <v>A</v>
      </c>
      <c r="M218" s="63" t="str">
        <f t="shared" si="335"/>
        <v>A</v>
      </c>
      <c r="N218" s="62">
        <v>8</v>
      </c>
      <c r="O218" s="55">
        <f t="shared" si="157"/>
        <v>4.8</v>
      </c>
      <c r="P218" s="54">
        <f t="shared" si="158"/>
        <v>0.24</v>
      </c>
      <c r="Q218" s="53">
        <f t="shared" si="159"/>
        <v>18</v>
      </c>
      <c r="R218" s="163"/>
      <c r="S218" s="59"/>
      <c r="T218" s="162"/>
      <c r="U218" s="160"/>
      <c r="V218" s="161"/>
      <c r="W218" s="160"/>
      <c r="X218" s="160"/>
      <c r="Y218" s="159"/>
      <c r="Z218" s="57">
        <v>338</v>
      </c>
      <c r="AA218" s="56" t="s">
        <v>3</v>
      </c>
      <c r="AB218" s="55">
        <f t="shared" ref="AB218:AB252" si="341">IF($AA218="--",$Z218*O218,$AA218*U218)</f>
        <v>1622.3999999999999</v>
      </c>
      <c r="AC218" s="54">
        <f t="shared" ref="AC218:AC252" si="342">IF($AA218="--",$Z218*P218,$AA218*V218)</f>
        <v>81.11999999999999</v>
      </c>
      <c r="AD218" s="53">
        <f t="shared" ref="AD218:AD252" si="343">IF($AA218="--",$Z218*Q218,$AA218*W218)</f>
        <v>6084</v>
      </c>
      <c r="AE218" s="52" t="s">
        <v>2</v>
      </c>
      <c r="AF218" s="51">
        <f t="shared" si="165"/>
        <v>1</v>
      </c>
      <c r="AG218" s="50" t="s">
        <v>1</v>
      </c>
      <c r="AH218" s="49">
        <f t="shared" si="160"/>
        <v>4.8</v>
      </c>
      <c r="AI218" s="48">
        <f t="shared" si="161"/>
        <v>0.24</v>
      </c>
      <c r="AJ218" s="47">
        <f t="shared" si="162"/>
        <v>18</v>
      </c>
      <c r="AK218" s="46" t="s">
        <v>668</v>
      </c>
      <c r="AL218" s="45"/>
      <c r="AM218" s="44">
        <f t="shared" si="163"/>
        <v>286</v>
      </c>
      <c r="AN218" s="43">
        <f t="shared" si="55"/>
        <v>343.2</v>
      </c>
      <c r="AO218" s="42">
        <f t="shared" si="331"/>
        <v>5720</v>
      </c>
      <c r="AP218" s="41">
        <f t="shared" si="56"/>
        <v>6864</v>
      </c>
      <c r="AU218" s="66">
        <v>75</v>
      </c>
      <c r="AV218" s="40">
        <v>5720</v>
      </c>
      <c r="AX218" s="480"/>
    </row>
    <row r="219" spans="1:50">
      <c r="A219" s="73" t="s">
        <v>1511</v>
      </c>
      <c r="B219" s="72" t="s">
        <v>654</v>
      </c>
      <c r="C219" s="74">
        <v>50</v>
      </c>
      <c r="D219" s="74">
        <v>1000</v>
      </c>
      <c r="E219" s="74">
        <v>600</v>
      </c>
      <c r="F219" s="72" t="str">
        <f t="shared" si="156"/>
        <v>1000x600x50</v>
      </c>
      <c r="G219" s="158" t="s">
        <v>672</v>
      </c>
      <c r="H219" s="68" t="s">
        <v>1719</v>
      </c>
      <c r="I219" s="67" t="s">
        <v>109</v>
      </c>
      <c r="J219" s="65" t="str">
        <f t="shared" si="335"/>
        <v>C</v>
      </c>
      <c r="K219" s="64"/>
      <c r="L219" s="64"/>
      <c r="M219" s="63" t="str">
        <f t="shared" si="335"/>
        <v>C</v>
      </c>
      <c r="N219" s="62">
        <v>8</v>
      </c>
      <c r="O219" s="55">
        <f t="shared" si="157"/>
        <v>4.8</v>
      </c>
      <c r="P219" s="54">
        <f t="shared" si="158"/>
        <v>0.24</v>
      </c>
      <c r="Q219" s="53">
        <f t="shared" si="159"/>
        <v>18</v>
      </c>
      <c r="R219" s="57">
        <v>12</v>
      </c>
      <c r="S219" s="59">
        <v>2</v>
      </c>
      <c r="T219" s="174">
        <f>R219*N219</f>
        <v>96</v>
      </c>
      <c r="U219" s="55">
        <f>O219*R219</f>
        <v>57.599999999999994</v>
      </c>
      <c r="V219" s="54">
        <f>P219*R219</f>
        <v>2.88</v>
      </c>
      <c r="W219" s="55">
        <f>AU219*V219</f>
        <v>216</v>
      </c>
      <c r="X219" s="55" t="s">
        <v>381</v>
      </c>
      <c r="Y219" s="173">
        <f>R219/S219*N219*C219+140</f>
        <v>2540</v>
      </c>
      <c r="Z219" s="156">
        <f>AA219*R219</f>
        <v>312</v>
      </c>
      <c r="AA219" s="59">
        <v>26</v>
      </c>
      <c r="AB219" s="55">
        <f t="shared" si="341"/>
        <v>1497.6</v>
      </c>
      <c r="AC219" s="54">
        <f t="shared" si="342"/>
        <v>74.88</v>
      </c>
      <c r="AD219" s="53">
        <f t="shared" si="343"/>
        <v>5616</v>
      </c>
      <c r="AE219" s="155" t="s">
        <v>134</v>
      </c>
      <c r="AF219" s="51">
        <f t="shared" si="165"/>
        <v>42</v>
      </c>
      <c r="AG219" s="172" t="s">
        <v>137</v>
      </c>
      <c r="AH219" s="49">
        <f t="shared" si="160"/>
        <v>2419.1999999999998</v>
      </c>
      <c r="AI219" s="48">
        <f t="shared" si="161"/>
        <v>120.96</v>
      </c>
      <c r="AJ219" s="47">
        <f t="shared" si="162"/>
        <v>9072</v>
      </c>
      <c r="AK219" s="46" t="s">
        <v>668</v>
      </c>
      <c r="AL219" s="45" t="s">
        <v>667</v>
      </c>
      <c r="AM219" s="44">
        <f t="shared" si="163"/>
        <v>286</v>
      </c>
      <c r="AN219" s="43">
        <f t="shared" si="55"/>
        <v>343.2</v>
      </c>
      <c r="AO219" s="42">
        <f t="shared" si="331"/>
        <v>5720</v>
      </c>
      <c r="AP219" s="41">
        <f t="shared" si="56"/>
        <v>6864</v>
      </c>
      <c r="AU219" s="66">
        <v>75</v>
      </c>
      <c r="AV219" s="40">
        <v>5720</v>
      </c>
      <c r="AX219" s="480"/>
    </row>
    <row r="220" spans="1:50">
      <c r="A220" s="73" t="s">
        <v>1511</v>
      </c>
      <c r="B220" s="72" t="s">
        <v>654</v>
      </c>
      <c r="C220" s="74">
        <v>50</v>
      </c>
      <c r="D220" s="74">
        <v>1000</v>
      </c>
      <c r="E220" s="74">
        <v>600</v>
      </c>
      <c r="F220" s="72" t="str">
        <f t="shared" si="156"/>
        <v>1000x600x50</v>
      </c>
      <c r="G220" s="158" t="s">
        <v>671</v>
      </c>
      <c r="H220" s="68" t="s">
        <v>670</v>
      </c>
      <c r="I220" s="67" t="s">
        <v>109</v>
      </c>
      <c r="J220" s="65"/>
      <c r="K220" s="64" t="str">
        <f t="shared" ref="K220:L220" si="344">$AE220</f>
        <v>C</v>
      </c>
      <c r="L220" s="64" t="str">
        <f t="shared" si="344"/>
        <v>C</v>
      </c>
      <c r="M220" s="63"/>
      <c r="N220" s="62">
        <v>8</v>
      </c>
      <c r="O220" s="55">
        <f t="shared" si="157"/>
        <v>4.8</v>
      </c>
      <c r="P220" s="54">
        <f t="shared" si="158"/>
        <v>0.24</v>
      </c>
      <c r="Q220" s="53">
        <f t="shared" si="159"/>
        <v>18</v>
      </c>
      <c r="R220" s="57">
        <v>24</v>
      </c>
      <c r="S220" s="59">
        <v>4</v>
      </c>
      <c r="T220" s="174">
        <f>R220*N220</f>
        <v>192</v>
      </c>
      <c r="U220" s="55">
        <f>O220*R220</f>
        <v>115.19999999999999</v>
      </c>
      <c r="V220" s="54">
        <f>P220*R220</f>
        <v>5.76</v>
      </c>
      <c r="W220" s="55">
        <f>AU220*V220</f>
        <v>432</v>
      </c>
      <c r="X220" s="55" t="s">
        <v>198</v>
      </c>
      <c r="Y220" s="179">
        <f>R220/S220*N220*C220+140</f>
        <v>2540</v>
      </c>
      <c r="Z220" s="156">
        <f>AA220*R220</f>
        <v>312</v>
      </c>
      <c r="AA220" s="59">
        <v>13</v>
      </c>
      <c r="AB220" s="55">
        <f t="shared" si="341"/>
        <v>1497.6</v>
      </c>
      <c r="AC220" s="54">
        <f t="shared" si="342"/>
        <v>74.88</v>
      </c>
      <c r="AD220" s="53">
        <f t="shared" si="343"/>
        <v>5616</v>
      </c>
      <c r="AE220" s="155" t="s">
        <v>134</v>
      </c>
      <c r="AF220" s="51">
        <f t="shared" si="165"/>
        <v>21</v>
      </c>
      <c r="AG220" s="172" t="s">
        <v>137</v>
      </c>
      <c r="AH220" s="49">
        <f t="shared" si="160"/>
        <v>2419.1999999999998</v>
      </c>
      <c r="AI220" s="48">
        <f t="shared" si="161"/>
        <v>120.96</v>
      </c>
      <c r="AJ220" s="47">
        <f t="shared" si="162"/>
        <v>9072</v>
      </c>
      <c r="AK220" s="46" t="s">
        <v>668</v>
      </c>
      <c r="AL220" s="45" t="s">
        <v>669</v>
      </c>
      <c r="AM220" s="44">
        <f t="shared" si="163"/>
        <v>286</v>
      </c>
      <c r="AN220" s="43">
        <f t="shared" si="55"/>
        <v>343.2</v>
      </c>
      <c r="AO220" s="42">
        <f t="shared" si="331"/>
        <v>5720</v>
      </c>
      <c r="AP220" s="41">
        <f t="shared" si="56"/>
        <v>6864</v>
      </c>
      <c r="AU220" s="66">
        <v>75</v>
      </c>
      <c r="AV220" s="40">
        <v>5720</v>
      </c>
      <c r="AX220" s="480"/>
    </row>
    <row r="221" spans="1:50">
      <c r="A221" s="73" t="s">
        <v>1511</v>
      </c>
      <c r="B221" s="72" t="s">
        <v>654</v>
      </c>
      <c r="C221" s="71">
        <v>60</v>
      </c>
      <c r="D221" s="74">
        <v>1000</v>
      </c>
      <c r="E221" s="74">
        <v>600</v>
      </c>
      <c r="F221" s="70" t="str">
        <f t="shared" ref="F221:F288" si="345">D221&amp;"x"&amp;E221&amp;"x"&amp;C221</f>
        <v>1000x600x60</v>
      </c>
      <c r="G221" s="158" t="s">
        <v>1337</v>
      </c>
      <c r="H221" s="68" t="s">
        <v>666</v>
      </c>
      <c r="I221" s="67" t="s">
        <v>1</v>
      </c>
      <c r="J221" s="65" t="str">
        <f t="shared" ref="J221:M224" si="346">$AE221</f>
        <v>C</v>
      </c>
      <c r="K221" s="64" t="str">
        <f t="shared" si="346"/>
        <v>C</v>
      </c>
      <c r="L221" s="64" t="str">
        <f t="shared" si="346"/>
        <v>C</v>
      </c>
      <c r="M221" s="63" t="str">
        <f t="shared" si="346"/>
        <v>C</v>
      </c>
      <c r="N221" s="62">
        <v>8</v>
      </c>
      <c r="O221" s="55">
        <f t="shared" ref="O221:O264" si="347">N221*D221*E221/1000000</f>
        <v>4.8</v>
      </c>
      <c r="P221" s="54">
        <f t="shared" ref="P221:P264" si="348">O221*C221/1000</f>
        <v>0.28799999999999998</v>
      </c>
      <c r="Q221" s="53">
        <f t="shared" ref="Q221:Q264" si="349">P221*AU221</f>
        <v>21.599999999999998</v>
      </c>
      <c r="R221" s="163"/>
      <c r="S221" s="59"/>
      <c r="T221" s="162"/>
      <c r="U221" s="160"/>
      <c r="V221" s="161"/>
      <c r="W221" s="160"/>
      <c r="X221" s="160"/>
      <c r="Y221" s="159"/>
      <c r="Z221" s="57">
        <v>286</v>
      </c>
      <c r="AA221" s="56" t="s">
        <v>3</v>
      </c>
      <c r="AB221" s="55">
        <f t="shared" si="341"/>
        <v>1372.8</v>
      </c>
      <c r="AC221" s="54">
        <f t="shared" si="342"/>
        <v>82.367999999999995</v>
      </c>
      <c r="AD221" s="53">
        <f t="shared" si="343"/>
        <v>6177.5999999999995</v>
      </c>
      <c r="AE221" s="155" t="s">
        <v>134</v>
      </c>
      <c r="AF221" s="51">
        <f t="shared" si="165"/>
        <v>417</v>
      </c>
      <c r="AG221" s="50" t="s">
        <v>1</v>
      </c>
      <c r="AH221" s="49">
        <f t="shared" ref="AH221:AH288" si="350">IF(AG221="пач.",AF221*O221,AF221*U221)</f>
        <v>2001.6</v>
      </c>
      <c r="AI221" s="48">
        <f t="shared" ref="AI221:AI288" si="351">IF(AG221="пач.",AF221*P221,AF221*V221)</f>
        <v>120.09599999999999</v>
      </c>
      <c r="AJ221" s="47">
        <f t="shared" ref="AJ221:AJ288" si="352">IF(AG221="пач.",AF221*Q221,AF221*W221)</f>
        <v>9007.1999999999989</v>
      </c>
      <c r="AK221" s="46" t="s">
        <v>1349</v>
      </c>
      <c r="AL221" s="45"/>
      <c r="AM221" s="44">
        <f t="shared" ref="AM221:AM288" si="353">ROUND(AO221*C221/1000,2)</f>
        <v>343.2</v>
      </c>
      <c r="AN221" s="43">
        <f t="shared" si="55"/>
        <v>411.84</v>
      </c>
      <c r="AO221" s="42">
        <f t="shared" si="331"/>
        <v>5720</v>
      </c>
      <c r="AP221" s="41">
        <f t="shared" si="56"/>
        <v>6864</v>
      </c>
      <c r="AU221" s="66">
        <v>75</v>
      </c>
      <c r="AV221" s="40">
        <v>5720</v>
      </c>
      <c r="AX221" s="480"/>
    </row>
    <row r="222" spans="1:50">
      <c r="A222" s="73" t="s">
        <v>1511</v>
      </c>
      <c r="B222" s="72" t="s">
        <v>654</v>
      </c>
      <c r="C222" s="71">
        <v>80</v>
      </c>
      <c r="D222" s="74">
        <v>1000</v>
      </c>
      <c r="E222" s="74">
        <v>600</v>
      </c>
      <c r="F222" s="70" t="str">
        <f t="shared" si="345"/>
        <v>1000x600x80</v>
      </c>
      <c r="G222" s="158" t="s">
        <v>1338</v>
      </c>
      <c r="H222" s="68" t="s">
        <v>665</v>
      </c>
      <c r="I222" s="67" t="s">
        <v>1</v>
      </c>
      <c r="J222" s="65" t="str">
        <f t="shared" si="346"/>
        <v>C</v>
      </c>
      <c r="K222" s="64" t="str">
        <f t="shared" si="346"/>
        <v>C</v>
      </c>
      <c r="L222" s="64" t="str">
        <f t="shared" si="346"/>
        <v>C</v>
      </c>
      <c r="M222" s="63" t="str">
        <f t="shared" si="346"/>
        <v>C</v>
      </c>
      <c r="N222" s="62">
        <v>6</v>
      </c>
      <c r="O222" s="55">
        <f t="shared" si="347"/>
        <v>3.6</v>
      </c>
      <c r="P222" s="54">
        <f t="shared" si="348"/>
        <v>0.28799999999999998</v>
      </c>
      <c r="Q222" s="53">
        <f t="shared" si="349"/>
        <v>21.599999999999998</v>
      </c>
      <c r="R222" s="163"/>
      <c r="S222" s="59"/>
      <c r="T222" s="162"/>
      <c r="U222" s="160"/>
      <c r="V222" s="161"/>
      <c r="W222" s="160"/>
      <c r="X222" s="160"/>
      <c r="Y222" s="159"/>
      <c r="Z222" s="57">
        <v>286</v>
      </c>
      <c r="AA222" s="56" t="s">
        <v>3</v>
      </c>
      <c r="AB222" s="55">
        <f t="shared" si="341"/>
        <v>1029.6000000000001</v>
      </c>
      <c r="AC222" s="54">
        <f t="shared" si="342"/>
        <v>82.367999999999995</v>
      </c>
      <c r="AD222" s="53">
        <f t="shared" si="343"/>
        <v>6177.5999999999995</v>
      </c>
      <c r="AE222" s="155" t="s">
        <v>134</v>
      </c>
      <c r="AF222" s="51">
        <f t="shared" si="165"/>
        <v>417</v>
      </c>
      <c r="AG222" s="50" t="s">
        <v>1</v>
      </c>
      <c r="AH222" s="49">
        <f t="shared" si="350"/>
        <v>1501.2</v>
      </c>
      <c r="AI222" s="48">
        <f t="shared" si="351"/>
        <v>120.09599999999999</v>
      </c>
      <c r="AJ222" s="47">
        <f t="shared" si="352"/>
        <v>9007.1999999999989</v>
      </c>
      <c r="AK222" s="46" t="s">
        <v>1350</v>
      </c>
      <c r="AL222" s="45"/>
      <c r="AM222" s="44">
        <f t="shared" si="353"/>
        <v>457.6</v>
      </c>
      <c r="AN222" s="43">
        <f t="shared" si="55"/>
        <v>549.12</v>
      </c>
      <c r="AO222" s="42">
        <f t="shared" si="331"/>
        <v>5720</v>
      </c>
      <c r="AP222" s="41">
        <f t="shared" si="56"/>
        <v>6864</v>
      </c>
      <c r="AU222" s="66">
        <v>75</v>
      </c>
      <c r="AV222" s="40">
        <v>5720</v>
      </c>
      <c r="AX222" s="480"/>
    </row>
    <row r="223" spans="1:50">
      <c r="A223" s="73" t="s">
        <v>1511</v>
      </c>
      <c r="B223" s="72" t="s">
        <v>654</v>
      </c>
      <c r="C223" s="71">
        <v>100</v>
      </c>
      <c r="D223" s="74">
        <v>1000</v>
      </c>
      <c r="E223" s="74">
        <v>600</v>
      </c>
      <c r="F223" s="70" t="str">
        <f t="shared" si="345"/>
        <v>1000x600x100</v>
      </c>
      <c r="G223" s="158" t="s">
        <v>664</v>
      </c>
      <c r="H223" s="68" t="s">
        <v>663</v>
      </c>
      <c r="I223" s="67" t="s">
        <v>1</v>
      </c>
      <c r="J223" s="65" t="str">
        <f t="shared" si="346"/>
        <v>A</v>
      </c>
      <c r="K223" s="64" t="str">
        <f t="shared" si="346"/>
        <v>A</v>
      </c>
      <c r="L223" s="64" t="str">
        <f t="shared" si="346"/>
        <v>A</v>
      </c>
      <c r="M223" s="63" t="str">
        <f t="shared" si="346"/>
        <v>A</v>
      </c>
      <c r="N223" s="62">
        <v>4</v>
      </c>
      <c r="O223" s="55">
        <f t="shared" si="347"/>
        <v>2.4</v>
      </c>
      <c r="P223" s="54">
        <f t="shared" si="348"/>
        <v>0.24</v>
      </c>
      <c r="Q223" s="53">
        <f t="shared" si="349"/>
        <v>18</v>
      </c>
      <c r="R223" s="163"/>
      <c r="S223" s="59"/>
      <c r="T223" s="162"/>
      <c r="U223" s="160"/>
      <c r="V223" s="161"/>
      <c r="W223" s="160"/>
      <c r="X223" s="160"/>
      <c r="Y223" s="159"/>
      <c r="Z223" s="57">
        <v>338</v>
      </c>
      <c r="AA223" s="56" t="s">
        <v>3</v>
      </c>
      <c r="AB223" s="55">
        <f t="shared" si="341"/>
        <v>811.19999999999993</v>
      </c>
      <c r="AC223" s="54">
        <f t="shared" si="342"/>
        <v>81.11999999999999</v>
      </c>
      <c r="AD223" s="53">
        <f t="shared" si="343"/>
        <v>6084</v>
      </c>
      <c r="AE223" s="52" t="s">
        <v>2</v>
      </c>
      <c r="AF223" s="51">
        <f t="shared" si="165"/>
        <v>1</v>
      </c>
      <c r="AG223" s="50" t="s">
        <v>1</v>
      </c>
      <c r="AH223" s="49">
        <f t="shared" si="350"/>
        <v>2.4</v>
      </c>
      <c r="AI223" s="48">
        <f t="shared" si="351"/>
        <v>0.24</v>
      </c>
      <c r="AJ223" s="47">
        <f t="shared" si="352"/>
        <v>18</v>
      </c>
      <c r="AK223" s="46" t="s">
        <v>658</v>
      </c>
      <c r="AL223" s="45"/>
      <c r="AM223" s="44">
        <f t="shared" si="353"/>
        <v>572</v>
      </c>
      <c r="AN223" s="43">
        <f t="shared" si="55"/>
        <v>686.4</v>
      </c>
      <c r="AO223" s="42">
        <f t="shared" si="331"/>
        <v>5720</v>
      </c>
      <c r="AP223" s="41">
        <f t="shared" si="56"/>
        <v>6864</v>
      </c>
      <c r="AU223" s="66">
        <v>75</v>
      </c>
      <c r="AV223" s="40">
        <v>5720</v>
      </c>
      <c r="AX223" s="480"/>
    </row>
    <row r="224" spans="1:50">
      <c r="A224" s="73" t="s">
        <v>1511</v>
      </c>
      <c r="B224" s="72" t="s">
        <v>654</v>
      </c>
      <c r="C224" s="74">
        <v>100</v>
      </c>
      <c r="D224" s="74">
        <v>1000</v>
      </c>
      <c r="E224" s="74">
        <v>600</v>
      </c>
      <c r="F224" s="72" t="str">
        <f t="shared" si="345"/>
        <v>1000x600x100</v>
      </c>
      <c r="G224" s="158" t="s">
        <v>662</v>
      </c>
      <c r="H224" s="68" t="s">
        <v>1720</v>
      </c>
      <c r="I224" s="67" t="s">
        <v>109</v>
      </c>
      <c r="J224" s="65" t="str">
        <f t="shared" si="346"/>
        <v>C</v>
      </c>
      <c r="K224" s="64"/>
      <c r="L224" s="64"/>
      <c r="M224" s="63" t="str">
        <f t="shared" si="346"/>
        <v>C</v>
      </c>
      <c r="N224" s="62">
        <v>4</v>
      </c>
      <c r="O224" s="55">
        <f t="shared" si="347"/>
        <v>2.4</v>
      </c>
      <c r="P224" s="54">
        <f t="shared" si="348"/>
        <v>0.24</v>
      </c>
      <c r="Q224" s="53">
        <f t="shared" si="349"/>
        <v>18</v>
      </c>
      <c r="R224" s="57">
        <v>12</v>
      </c>
      <c r="S224" s="59">
        <v>2</v>
      </c>
      <c r="T224" s="174">
        <f>R224*N224</f>
        <v>48</v>
      </c>
      <c r="U224" s="55">
        <f>O224*R224</f>
        <v>28.799999999999997</v>
      </c>
      <c r="V224" s="54">
        <f>P224*R224</f>
        <v>2.88</v>
      </c>
      <c r="W224" s="55">
        <f>AU224*V224</f>
        <v>216</v>
      </c>
      <c r="X224" s="55" t="s">
        <v>381</v>
      </c>
      <c r="Y224" s="173">
        <f>R224/S224*N224*C224+140</f>
        <v>2540</v>
      </c>
      <c r="Z224" s="156">
        <f>AA224*R224</f>
        <v>312</v>
      </c>
      <c r="AA224" s="59">
        <v>26</v>
      </c>
      <c r="AB224" s="55">
        <f t="shared" si="341"/>
        <v>748.8</v>
      </c>
      <c r="AC224" s="54">
        <f t="shared" si="342"/>
        <v>74.88</v>
      </c>
      <c r="AD224" s="53">
        <f t="shared" si="343"/>
        <v>5616</v>
      </c>
      <c r="AE224" s="155" t="s">
        <v>134</v>
      </c>
      <c r="AF224" s="51">
        <f t="shared" ref="AF224:AF291" si="354">IF(LEFT(AE224,1)="A",1,IF(AG224="пач.",IF(AE224="B",ROUNDUP(6000/Q224,0),ROUNDUP(9000/Q224,0)),IF(AE224="B",ROUNDUP(6000/W224,0),ROUNDUP(9000/W224,0))))</f>
        <v>42</v>
      </c>
      <c r="AG224" s="172" t="s">
        <v>137</v>
      </c>
      <c r="AH224" s="49">
        <f t="shared" si="350"/>
        <v>1209.5999999999999</v>
      </c>
      <c r="AI224" s="48">
        <f t="shared" si="351"/>
        <v>120.96</v>
      </c>
      <c r="AJ224" s="47">
        <f t="shared" si="352"/>
        <v>9072</v>
      </c>
      <c r="AK224" s="46" t="s">
        <v>658</v>
      </c>
      <c r="AL224" s="45" t="s">
        <v>657</v>
      </c>
      <c r="AM224" s="44">
        <f t="shared" si="353"/>
        <v>572</v>
      </c>
      <c r="AN224" s="43">
        <f t="shared" si="55"/>
        <v>686.4</v>
      </c>
      <c r="AO224" s="42">
        <f t="shared" si="331"/>
        <v>5720</v>
      </c>
      <c r="AP224" s="41">
        <f t="shared" si="56"/>
        <v>6864</v>
      </c>
      <c r="AU224" s="66">
        <v>75</v>
      </c>
      <c r="AV224" s="40">
        <v>5720</v>
      </c>
      <c r="AX224" s="480"/>
    </row>
    <row r="225" spans="1:50">
      <c r="A225" s="73" t="s">
        <v>1511</v>
      </c>
      <c r="B225" s="72" t="s">
        <v>654</v>
      </c>
      <c r="C225" s="74">
        <v>100</v>
      </c>
      <c r="D225" s="74">
        <v>1000</v>
      </c>
      <c r="E225" s="74">
        <v>600</v>
      </c>
      <c r="F225" s="72" t="str">
        <f t="shared" si="345"/>
        <v>1000x600x100</v>
      </c>
      <c r="G225" s="158" t="s">
        <v>661</v>
      </c>
      <c r="H225" s="68" t="s">
        <v>660</v>
      </c>
      <c r="I225" s="67" t="s">
        <v>109</v>
      </c>
      <c r="J225" s="65"/>
      <c r="K225" s="64" t="str">
        <f t="shared" ref="K225:L225" si="355">$AE225</f>
        <v>C</v>
      </c>
      <c r="L225" s="64" t="str">
        <f t="shared" si="355"/>
        <v>C</v>
      </c>
      <c r="M225" s="63"/>
      <c r="N225" s="62">
        <v>4</v>
      </c>
      <c r="O225" s="55">
        <f t="shared" si="347"/>
        <v>2.4</v>
      </c>
      <c r="P225" s="54">
        <f t="shared" si="348"/>
        <v>0.24</v>
      </c>
      <c r="Q225" s="53">
        <f t="shared" si="349"/>
        <v>18</v>
      </c>
      <c r="R225" s="57">
        <v>24</v>
      </c>
      <c r="S225" s="59">
        <v>4</v>
      </c>
      <c r="T225" s="174">
        <f>R225*N225</f>
        <v>96</v>
      </c>
      <c r="U225" s="55">
        <f>O225*R225</f>
        <v>57.599999999999994</v>
      </c>
      <c r="V225" s="54">
        <f>P225*R225</f>
        <v>5.76</v>
      </c>
      <c r="W225" s="55">
        <f>AU225*V225</f>
        <v>432</v>
      </c>
      <c r="X225" s="55" t="s">
        <v>198</v>
      </c>
      <c r="Y225" s="179">
        <f>R225/S225*N225*C225+140</f>
        <v>2540</v>
      </c>
      <c r="Z225" s="156">
        <f>AA225*R225</f>
        <v>312</v>
      </c>
      <c r="AA225" s="59">
        <v>13</v>
      </c>
      <c r="AB225" s="55">
        <f t="shared" si="341"/>
        <v>748.8</v>
      </c>
      <c r="AC225" s="54">
        <f t="shared" si="342"/>
        <v>74.88</v>
      </c>
      <c r="AD225" s="53">
        <f t="shared" si="343"/>
        <v>5616</v>
      </c>
      <c r="AE225" s="155" t="s">
        <v>134</v>
      </c>
      <c r="AF225" s="51">
        <f t="shared" si="354"/>
        <v>21</v>
      </c>
      <c r="AG225" s="172" t="s">
        <v>137</v>
      </c>
      <c r="AH225" s="49">
        <f t="shared" si="350"/>
        <v>1209.5999999999999</v>
      </c>
      <c r="AI225" s="48">
        <f t="shared" si="351"/>
        <v>120.96</v>
      </c>
      <c r="AJ225" s="47">
        <f t="shared" si="352"/>
        <v>9072</v>
      </c>
      <c r="AK225" s="46" t="s">
        <v>658</v>
      </c>
      <c r="AL225" s="45" t="s">
        <v>659</v>
      </c>
      <c r="AM225" s="44">
        <f t="shared" si="353"/>
        <v>572</v>
      </c>
      <c r="AN225" s="43">
        <f t="shared" ref="AN225:AN251" si="356">ROUND(AM225*1.2,2)</f>
        <v>686.4</v>
      </c>
      <c r="AO225" s="42">
        <f t="shared" si="331"/>
        <v>5720</v>
      </c>
      <c r="AP225" s="41">
        <f t="shared" ref="AP225:AP251" si="357">ROUND(AO225*1.2,2)</f>
        <v>6864</v>
      </c>
      <c r="AU225" s="66">
        <v>75</v>
      </c>
      <c r="AV225" s="40">
        <v>5720</v>
      </c>
      <c r="AX225" s="480"/>
    </row>
    <row r="226" spans="1:50">
      <c r="A226" s="73" t="s">
        <v>1511</v>
      </c>
      <c r="B226" s="72" t="s">
        <v>654</v>
      </c>
      <c r="C226" s="71">
        <v>120</v>
      </c>
      <c r="D226" s="74">
        <v>1000</v>
      </c>
      <c r="E226" s="74">
        <v>600</v>
      </c>
      <c r="F226" s="70" t="str">
        <f t="shared" si="345"/>
        <v>1000x600x120</v>
      </c>
      <c r="G226" s="158" t="s">
        <v>1339</v>
      </c>
      <c r="H226" s="68" t="s">
        <v>656</v>
      </c>
      <c r="I226" s="67" t="s">
        <v>1</v>
      </c>
      <c r="J226" s="65" t="str">
        <f t="shared" ref="J226:M229" si="358">$AE226</f>
        <v>C</v>
      </c>
      <c r="K226" s="64" t="str">
        <f t="shared" si="358"/>
        <v>C</v>
      </c>
      <c r="L226" s="64" t="str">
        <f t="shared" si="358"/>
        <v>C</v>
      </c>
      <c r="M226" s="63" t="str">
        <f t="shared" si="358"/>
        <v>C</v>
      </c>
      <c r="N226" s="62">
        <v>4</v>
      </c>
      <c r="O226" s="55">
        <f t="shared" si="347"/>
        <v>2.4</v>
      </c>
      <c r="P226" s="54">
        <f t="shared" si="348"/>
        <v>0.28799999999999998</v>
      </c>
      <c r="Q226" s="53">
        <f t="shared" si="349"/>
        <v>21.599999999999998</v>
      </c>
      <c r="R226" s="163"/>
      <c r="S226" s="59"/>
      <c r="T226" s="162"/>
      <c r="U226" s="160"/>
      <c r="V226" s="161"/>
      <c r="W226" s="160"/>
      <c r="X226" s="160"/>
      <c r="Y226" s="159"/>
      <c r="Z226" s="57">
        <v>286</v>
      </c>
      <c r="AA226" s="56" t="s">
        <v>3</v>
      </c>
      <c r="AB226" s="55">
        <f t="shared" si="341"/>
        <v>686.4</v>
      </c>
      <c r="AC226" s="54">
        <f t="shared" si="342"/>
        <v>82.367999999999995</v>
      </c>
      <c r="AD226" s="53">
        <f t="shared" si="343"/>
        <v>6177.5999999999995</v>
      </c>
      <c r="AE226" s="155" t="s">
        <v>134</v>
      </c>
      <c r="AF226" s="51">
        <f t="shared" si="354"/>
        <v>417</v>
      </c>
      <c r="AG226" s="50" t="s">
        <v>1</v>
      </c>
      <c r="AH226" s="49">
        <f t="shared" si="350"/>
        <v>1000.8</v>
      </c>
      <c r="AI226" s="48">
        <f t="shared" si="351"/>
        <v>120.09599999999999</v>
      </c>
      <c r="AJ226" s="47">
        <f t="shared" si="352"/>
        <v>9007.1999999999989</v>
      </c>
      <c r="AK226" s="46" t="s">
        <v>1351</v>
      </c>
      <c r="AL226" s="45"/>
      <c r="AM226" s="44">
        <f t="shared" si="353"/>
        <v>686.4</v>
      </c>
      <c r="AN226" s="43">
        <f t="shared" si="356"/>
        <v>823.68</v>
      </c>
      <c r="AO226" s="42">
        <f t="shared" si="331"/>
        <v>5720</v>
      </c>
      <c r="AP226" s="41">
        <f t="shared" si="357"/>
        <v>6864</v>
      </c>
      <c r="AU226" s="66">
        <v>75</v>
      </c>
      <c r="AV226" s="40">
        <v>5720</v>
      </c>
      <c r="AX226" s="480"/>
    </row>
    <row r="227" spans="1:50">
      <c r="A227" s="73" t="s">
        <v>1511</v>
      </c>
      <c r="B227" s="72" t="s">
        <v>654</v>
      </c>
      <c r="C227" s="71">
        <v>150</v>
      </c>
      <c r="D227" s="74">
        <v>1000</v>
      </c>
      <c r="E227" s="74">
        <v>600</v>
      </c>
      <c r="F227" s="70" t="str">
        <f t="shared" si="345"/>
        <v>1000x600x150</v>
      </c>
      <c r="G227" s="158" t="s">
        <v>1340</v>
      </c>
      <c r="H227" s="68" t="s">
        <v>655</v>
      </c>
      <c r="I227" s="67" t="s">
        <v>1</v>
      </c>
      <c r="J227" s="65" t="str">
        <f t="shared" si="358"/>
        <v>C</v>
      </c>
      <c r="K227" s="64" t="str">
        <f t="shared" si="358"/>
        <v>C</v>
      </c>
      <c r="L227" s="64" t="str">
        <f t="shared" si="358"/>
        <v>C</v>
      </c>
      <c r="M227" s="63" t="str">
        <f t="shared" si="358"/>
        <v>C</v>
      </c>
      <c r="N227" s="62">
        <v>3</v>
      </c>
      <c r="O227" s="55">
        <f t="shared" si="347"/>
        <v>1.8</v>
      </c>
      <c r="P227" s="54">
        <f t="shared" si="348"/>
        <v>0.27</v>
      </c>
      <c r="Q227" s="53">
        <f t="shared" si="349"/>
        <v>20.25</v>
      </c>
      <c r="R227" s="163"/>
      <c r="S227" s="59"/>
      <c r="T227" s="162"/>
      <c r="U227" s="160"/>
      <c r="V227" s="161"/>
      <c r="W227" s="160"/>
      <c r="X227" s="160"/>
      <c r="Y227" s="159"/>
      <c r="Z227" s="57">
        <v>286</v>
      </c>
      <c r="AA227" s="56" t="s">
        <v>3</v>
      </c>
      <c r="AB227" s="55">
        <f t="shared" si="341"/>
        <v>514.80000000000007</v>
      </c>
      <c r="AC227" s="54">
        <f t="shared" si="342"/>
        <v>77.22</v>
      </c>
      <c r="AD227" s="53">
        <f t="shared" si="343"/>
        <v>5791.5</v>
      </c>
      <c r="AE227" s="155" t="s">
        <v>134</v>
      </c>
      <c r="AF227" s="51">
        <f t="shared" si="354"/>
        <v>445</v>
      </c>
      <c r="AG227" s="50" t="s">
        <v>1</v>
      </c>
      <c r="AH227" s="49">
        <f t="shared" si="350"/>
        <v>801</v>
      </c>
      <c r="AI227" s="48">
        <f t="shared" si="351"/>
        <v>120.15</v>
      </c>
      <c r="AJ227" s="47">
        <f t="shared" si="352"/>
        <v>9011.25</v>
      </c>
      <c r="AK227" s="46" t="s">
        <v>1352</v>
      </c>
      <c r="AL227" s="45"/>
      <c r="AM227" s="44">
        <f t="shared" si="353"/>
        <v>858</v>
      </c>
      <c r="AN227" s="43">
        <f t="shared" si="356"/>
        <v>1029.5999999999999</v>
      </c>
      <c r="AO227" s="42">
        <f t="shared" si="331"/>
        <v>5720</v>
      </c>
      <c r="AP227" s="41">
        <f t="shared" si="357"/>
        <v>6864</v>
      </c>
      <c r="AU227" s="66">
        <v>75</v>
      </c>
      <c r="AV227" s="40">
        <v>5720</v>
      </c>
      <c r="AX227" s="480"/>
    </row>
    <row r="228" spans="1:50">
      <c r="A228" s="73" t="s">
        <v>1511</v>
      </c>
      <c r="B228" s="72" t="s">
        <v>654</v>
      </c>
      <c r="C228" s="71">
        <v>180</v>
      </c>
      <c r="D228" s="74">
        <v>1000</v>
      </c>
      <c r="E228" s="74">
        <v>600</v>
      </c>
      <c r="F228" s="70" t="str">
        <f t="shared" si="345"/>
        <v>1000x600x180</v>
      </c>
      <c r="G228" s="158" t="s">
        <v>653</v>
      </c>
      <c r="H228" s="68" t="s">
        <v>652</v>
      </c>
      <c r="I228" s="67" t="s">
        <v>1</v>
      </c>
      <c r="J228" s="65" t="str">
        <f t="shared" si="358"/>
        <v>C</v>
      </c>
      <c r="K228" s="64" t="str">
        <f t="shared" si="358"/>
        <v>C</v>
      </c>
      <c r="L228" s="64" t="str">
        <f t="shared" si="358"/>
        <v>C</v>
      </c>
      <c r="M228" s="63" t="str">
        <f t="shared" si="358"/>
        <v>C</v>
      </c>
      <c r="N228" s="62">
        <v>2</v>
      </c>
      <c r="O228" s="55">
        <f t="shared" si="347"/>
        <v>1.2</v>
      </c>
      <c r="P228" s="54">
        <f t="shared" si="348"/>
        <v>0.216</v>
      </c>
      <c r="Q228" s="53">
        <f t="shared" si="349"/>
        <v>16.2</v>
      </c>
      <c r="R228" s="163"/>
      <c r="S228" s="59"/>
      <c r="T228" s="162"/>
      <c r="U228" s="160"/>
      <c r="V228" s="161"/>
      <c r="W228" s="160"/>
      <c r="X228" s="160"/>
      <c r="Y228" s="159"/>
      <c r="Z228" s="57">
        <v>364</v>
      </c>
      <c r="AA228" s="56" t="s">
        <v>3</v>
      </c>
      <c r="AB228" s="55">
        <f t="shared" si="341"/>
        <v>436.8</v>
      </c>
      <c r="AC228" s="54">
        <f t="shared" si="342"/>
        <v>78.623999999999995</v>
      </c>
      <c r="AD228" s="53">
        <f t="shared" si="343"/>
        <v>5896.8</v>
      </c>
      <c r="AE228" s="155" t="s">
        <v>134</v>
      </c>
      <c r="AF228" s="51">
        <f t="shared" si="354"/>
        <v>556</v>
      </c>
      <c r="AG228" s="50" t="s">
        <v>1</v>
      </c>
      <c r="AH228" s="49">
        <f t="shared" si="350"/>
        <v>667.19999999999993</v>
      </c>
      <c r="AI228" s="48">
        <f t="shared" si="351"/>
        <v>120.096</v>
      </c>
      <c r="AJ228" s="47">
        <f t="shared" si="352"/>
        <v>9007.1999999999989</v>
      </c>
      <c r="AK228" s="46" t="s">
        <v>651</v>
      </c>
      <c r="AL228" s="45"/>
      <c r="AM228" s="44">
        <f t="shared" si="353"/>
        <v>1029.5999999999999</v>
      </c>
      <c r="AN228" s="43">
        <f t="shared" si="356"/>
        <v>1235.52</v>
      </c>
      <c r="AO228" s="42">
        <f t="shared" si="331"/>
        <v>5720</v>
      </c>
      <c r="AP228" s="41">
        <f t="shared" si="357"/>
        <v>6864</v>
      </c>
      <c r="AU228" s="66">
        <v>75</v>
      </c>
      <c r="AV228" s="40">
        <v>5720</v>
      </c>
      <c r="AX228" s="480"/>
    </row>
    <row r="229" spans="1:50">
      <c r="A229" s="73" t="s">
        <v>1511</v>
      </c>
      <c r="B229" s="70" t="s">
        <v>630</v>
      </c>
      <c r="C229" s="71">
        <v>50</v>
      </c>
      <c r="D229" s="71">
        <v>1000</v>
      </c>
      <c r="E229" s="71">
        <v>600</v>
      </c>
      <c r="F229" s="70" t="str">
        <f t="shared" si="345"/>
        <v>1000x600x50</v>
      </c>
      <c r="G229" s="158" t="s">
        <v>650</v>
      </c>
      <c r="H229" s="68" t="s">
        <v>1428</v>
      </c>
      <c r="I229" s="67" t="s">
        <v>1</v>
      </c>
      <c r="J229" s="65" t="str">
        <f t="shared" si="358"/>
        <v>B</v>
      </c>
      <c r="K229" s="64" t="str">
        <f t="shared" si="358"/>
        <v>B</v>
      </c>
      <c r="L229" s="64"/>
      <c r="M229" s="63"/>
      <c r="N229" s="62">
        <v>10</v>
      </c>
      <c r="O229" s="55">
        <f t="shared" si="347"/>
        <v>6</v>
      </c>
      <c r="P229" s="54">
        <f t="shared" si="348"/>
        <v>0.3</v>
      </c>
      <c r="Q229" s="53">
        <f t="shared" si="349"/>
        <v>11.1</v>
      </c>
      <c r="R229" s="163"/>
      <c r="S229" s="59"/>
      <c r="T229" s="162"/>
      <c r="U229" s="160"/>
      <c r="V229" s="161"/>
      <c r="W229" s="160"/>
      <c r="X229" s="160"/>
      <c r="Y229" s="159"/>
      <c r="Z229" s="57">
        <v>286</v>
      </c>
      <c r="AA229" s="56" t="s">
        <v>3</v>
      </c>
      <c r="AB229" s="55">
        <f t="shared" si="341"/>
        <v>1716</v>
      </c>
      <c r="AC229" s="54">
        <f t="shared" si="342"/>
        <v>85.8</v>
      </c>
      <c r="AD229" s="53">
        <f t="shared" si="343"/>
        <v>3174.6</v>
      </c>
      <c r="AE229" s="472" t="s">
        <v>205</v>
      </c>
      <c r="AF229" s="51">
        <f t="shared" si="354"/>
        <v>541</v>
      </c>
      <c r="AG229" s="50" t="s">
        <v>1</v>
      </c>
      <c r="AH229" s="49">
        <f t="shared" si="350"/>
        <v>3246</v>
      </c>
      <c r="AI229" s="48">
        <f t="shared" si="351"/>
        <v>162.29999999999998</v>
      </c>
      <c r="AJ229" s="47">
        <f t="shared" si="352"/>
        <v>6005.0999999999995</v>
      </c>
      <c r="AK229" s="46" t="s">
        <v>649</v>
      </c>
      <c r="AL229" s="45"/>
      <c r="AM229" s="44">
        <f t="shared" si="353"/>
        <v>185</v>
      </c>
      <c r="AN229" s="43">
        <f t="shared" si="356"/>
        <v>222</v>
      </c>
      <c r="AO229" s="42">
        <f t="shared" si="331"/>
        <v>3700</v>
      </c>
      <c r="AP229" s="41">
        <f t="shared" si="357"/>
        <v>4440</v>
      </c>
      <c r="AU229" s="66">
        <v>37</v>
      </c>
      <c r="AV229" s="40">
        <v>3700</v>
      </c>
      <c r="AX229" s="480"/>
    </row>
    <row r="230" spans="1:50">
      <c r="A230" s="73" t="s">
        <v>1511</v>
      </c>
      <c r="B230" s="72" t="s">
        <v>630</v>
      </c>
      <c r="C230" s="74">
        <v>50</v>
      </c>
      <c r="D230" s="74">
        <v>1000</v>
      </c>
      <c r="E230" s="74">
        <v>600</v>
      </c>
      <c r="F230" s="72" t="str">
        <f t="shared" si="345"/>
        <v>1000x600x50</v>
      </c>
      <c r="G230" s="158" t="s">
        <v>648</v>
      </c>
      <c r="H230" s="68" t="s">
        <v>1429</v>
      </c>
      <c r="I230" s="67" t="s">
        <v>1</v>
      </c>
      <c r="J230" s="65"/>
      <c r="K230" s="64"/>
      <c r="L230" s="64" t="str">
        <f t="shared" ref="L230:M230" si="359">$AE230</f>
        <v>B</v>
      </c>
      <c r="M230" s="63" t="str">
        <f t="shared" si="359"/>
        <v>B</v>
      </c>
      <c r="N230" s="62">
        <v>12</v>
      </c>
      <c r="O230" s="55">
        <f t="shared" si="347"/>
        <v>7.2</v>
      </c>
      <c r="P230" s="54">
        <f t="shared" si="348"/>
        <v>0.36</v>
      </c>
      <c r="Q230" s="53">
        <f t="shared" si="349"/>
        <v>13.32</v>
      </c>
      <c r="R230" s="163"/>
      <c r="S230" s="59"/>
      <c r="T230" s="162"/>
      <c r="U230" s="160"/>
      <c r="V230" s="161"/>
      <c r="W230" s="160"/>
      <c r="X230" s="160"/>
      <c r="Y230" s="159"/>
      <c r="Z230" s="57">
        <v>208</v>
      </c>
      <c r="AA230" s="56" t="s">
        <v>3</v>
      </c>
      <c r="AB230" s="55">
        <f t="shared" si="341"/>
        <v>1497.6000000000001</v>
      </c>
      <c r="AC230" s="54">
        <f t="shared" si="342"/>
        <v>74.88</v>
      </c>
      <c r="AD230" s="53">
        <f t="shared" si="343"/>
        <v>2770.56</v>
      </c>
      <c r="AE230" s="472" t="s">
        <v>205</v>
      </c>
      <c r="AF230" s="51">
        <f t="shared" si="354"/>
        <v>451</v>
      </c>
      <c r="AG230" s="50" t="s">
        <v>1</v>
      </c>
      <c r="AH230" s="49">
        <f t="shared" si="350"/>
        <v>3247.2000000000003</v>
      </c>
      <c r="AI230" s="48">
        <f t="shared" si="351"/>
        <v>162.35999999999999</v>
      </c>
      <c r="AJ230" s="47">
        <f t="shared" si="352"/>
        <v>6007.32</v>
      </c>
      <c r="AK230" s="46" t="s">
        <v>647</v>
      </c>
      <c r="AL230" s="45"/>
      <c r="AM230" s="44">
        <f t="shared" si="353"/>
        <v>185</v>
      </c>
      <c r="AN230" s="43">
        <f t="shared" si="356"/>
        <v>222</v>
      </c>
      <c r="AO230" s="42">
        <f t="shared" si="331"/>
        <v>3700</v>
      </c>
      <c r="AP230" s="41">
        <f t="shared" si="357"/>
        <v>4440</v>
      </c>
      <c r="AU230" s="66">
        <v>37</v>
      </c>
      <c r="AV230" s="40">
        <v>3700</v>
      </c>
      <c r="AX230" s="480"/>
    </row>
    <row r="231" spans="1:50">
      <c r="A231" s="73" t="s">
        <v>1511</v>
      </c>
      <c r="B231" s="72" t="s">
        <v>630</v>
      </c>
      <c r="C231" s="71">
        <v>80</v>
      </c>
      <c r="D231" s="74">
        <v>1000</v>
      </c>
      <c r="E231" s="74">
        <v>600</v>
      </c>
      <c r="F231" s="70" t="str">
        <f t="shared" si="345"/>
        <v>1000x600x80</v>
      </c>
      <c r="G231" s="158" t="s">
        <v>1458</v>
      </c>
      <c r="H231" s="68" t="s">
        <v>1457</v>
      </c>
      <c r="I231" s="67" t="s">
        <v>1</v>
      </c>
      <c r="J231" s="65" t="str">
        <f t="shared" ref="J231:M232" si="360">$AE231</f>
        <v>C</v>
      </c>
      <c r="K231" s="64" t="str">
        <f t="shared" si="360"/>
        <v>C</v>
      </c>
      <c r="L231" s="64" t="str">
        <f t="shared" si="360"/>
        <v>C</v>
      </c>
      <c r="M231" s="63" t="str">
        <f t="shared" si="360"/>
        <v>C</v>
      </c>
      <c r="N231" s="62">
        <v>6</v>
      </c>
      <c r="O231" s="55">
        <f t="shared" si="347"/>
        <v>3.6</v>
      </c>
      <c r="P231" s="54">
        <f t="shared" si="348"/>
        <v>0.28799999999999998</v>
      </c>
      <c r="Q231" s="53">
        <f t="shared" si="349"/>
        <v>10.655999999999999</v>
      </c>
      <c r="R231" s="163"/>
      <c r="S231" s="59"/>
      <c r="T231" s="162"/>
      <c r="U231" s="160"/>
      <c r="V231" s="161"/>
      <c r="W231" s="160"/>
      <c r="X231" s="160"/>
      <c r="Y231" s="159"/>
      <c r="Z231" s="57">
        <v>286</v>
      </c>
      <c r="AA231" s="56" t="s">
        <v>3</v>
      </c>
      <c r="AB231" s="55">
        <f t="shared" si="341"/>
        <v>1029.6000000000001</v>
      </c>
      <c r="AC231" s="54">
        <f t="shared" si="342"/>
        <v>82.367999999999995</v>
      </c>
      <c r="AD231" s="53">
        <f t="shared" si="343"/>
        <v>3047.6159999999995</v>
      </c>
      <c r="AE231" s="155" t="s">
        <v>134</v>
      </c>
      <c r="AF231" s="51">
        <f t="shared" si="354"/>
        <v>845</v>
      </c>
      <c r="AG231" s="50" t="s">
        <v>1</v>
      </c>
      <c r="AH231" s="49">
        <f t="shared" si="350"/>
        <v>3042</v>
      </c>
      <c r="AI231" s="48">
        <f t="shared" si="351"/>
        <v>243.35999999999999</v>
      </c>
      <c r="AJ231" s="47">
        <f t="shared" si="352"/>
        <v>9004.32</v>
      </c>
      <c r="AK231" s="46" t="s">
        <v>1459</v>
      </c>
      <c r="AL231" s="45"/>
      <c r="AM231" s="44">
        <f t="shared" si="353"/>
        <v>296</v>
      </c>
      <c r="AN231" s="43">
        <f t="shared" si="356"/>
        <v>355.2</v>
      </c>
      <c r="AO231" s="42">
        <f t="shared" si="331"/>
        <v>3700</v>
      </c>
      <c r="AP231" s="41">
        <f t="shared" si="357"/>
        <v>4440</v>
      </c>
      <c r="AU231" s="66">
        <v>37</v>
      </c>
      <c r="AV231" s="40">
        <v>3700</v>
      </c>
      <c r="AX231" s="480"/>
    </row>
    <row r="232" spans="1:50">
      <c r="A232" s="73" t="s">
        <v>1511</v>
      </c>
      <c r="B232" s="72" t="s">
        <v>630</v>
      </c>
      <c r="C232" s="71">
        <v>100</v>
      </c>
      <c r="D232" s="74">
        <v>1000</v>
      </c>
      <c r="E232" s="74">
        <v>600</v>
      </c>
      <c r="F232" s="70" t="str">
        <f t="shared" si="345"/>
        <v>1000x600x100</v>
      </c>
      <c r="G232" s="158" t="s">
        <v>646</v>
      </c>
      <c r="H232" s="68" t="s">
        <v>1430</v>
      </c>
      <c r="I232" s="67" t="s">
        <v>1</v>
      </c>
      <c r="J232" s="65" t="str">
        <f t="shared" si="360"/>
        <v>A</v>
      </c>
      <c r="K232" s="64" t="str">
        <f t="shared" si="360"/>
        <v>A</v>
      </c>
      <c r="L232" s="64"/>
      <c r="M232" s="63"/>
      <c r="N232" s="62">
        <v>5</v>
      </c>
      <c r="O232" s="55">
        <f t="shared" si="347"/>
        <v>3</v>
      </c>
      <c r="P232" s="54">
        <f t="shared" si="348"/>
        <v>0.3</v>
      </c>
      <c r="Q232" s="53">
        <f t="shared" si="349"/>
        <v>11.1</v>
      </c>
      <c r="R232" s="163"/>
      <c r="S232" s="59"/>
      <c r="T232" s="162"/>
      <c r="U232" s="160"/>
      <c r="V232" s="161"/>
      <c r="W232" s="160"/>
      <c r="X232" s="160"/>
      <c r="Y232" s="159"/>
      <c r="Z232" s="57">
        <v>286</v>
      </c>
      <c r="AA232" s="56" t="s">
        <v>3</v>
      </c>
      <c r="AB232" s="55">
        <f t="shared" si="341"/>
        <v>858</v>
      </c>
      <c r="AC232" s="54">
        <f t="shared" si="342"/>
        <v>85.8</v>
      </c>
      <c r="AD232" s="53">
        <f t="shared" si="343"/>
        <v>3174.6</v>
      </c>
      <c r="AE232" s="52" t="s">
        <v>2</v>
      </c>
      <c r="AF232" s="51">
        <f t="shared" si="354"/>
        <v>1</v>
      </c>
      <c r="AG232" s="50" t="s">
        <v>1</v>
      </c>
      <c r="AH232" s="49">
        <f t="shared" si="350"/>
        <v>3</v>
      </c>
      <c r="AI232" s="48">
        <f t="shared" si="351"/>
        <v>0.3</v>
      </c>
      <c r="AJ232" s="47">
        <f t="shared" si="352"/>
        <v>11.1</v>
      </c>
      <c r="AK232" s="46" t="s">
        <v>643</v>
      </c>
      <c r="AL232" s="45"/>
      <c r="AM232" s="44">
        <f t="shared" si="353"/>
        <v>370</v>
      </c>
      <c r="AN232" s="43">
        <f t="shared" si="356"/>
        <v>444</v>
      </c>
      <c r="AO232" s="42">
        <f t="shared" si="331"/>
        <v>3700</v>
      </c>
      <c r="AP232" s="41">
        <f t="shared" si="357"/>
        <v>4440</v>
      </c>
      <c r="AU232" s="66">
        <v>37</v>
      </c>
      <c r="AV232" s="40">
        <v>3700</v>
      </c>
      <c r="AX232" s="480"/>
    </row>
    <row r="233" spans="1:50">
      <c r="A233" s="73" t="s">
        <v>1511</v>
      </c>
      <c r="B233" s="72" t="s">
        <v>630</v>
      </c>
      <c r="C233" s="74">
        <v>100</v>
      </c>
      <c r="D233" s="74">
        <v>1000</v>
      </c>
      <c r="E233" s="74">
        <v>600</v>
      </c>
      <c r="F233" s="72" t="str">
        <f t="shared" si="345"/>
        <v>1000x600x100</v>
      </c>
      <c r="G233" s="158" t="s">
        <v>645</v>
      </c>
      <c r="H233" s="68" t="s">
        <v>1431</v>
      </c>
      <c r="I233" s="67" t="s">
        <v>1</v>
      </c>
      <c r="J233" s="65"/>
      <c r="K233" s="64"/>
      <c r="L233" s="64" t="str">
        <f t="shared" ref="L233:M233" si="361">$AE233</f>
        <v>B</v>
      </c>
      <c r="M233" s="63" t="str">
        <f t="shared" si="361"/>
        <v>B</v>
      </c>
      <c r="N233" s="62">
        <v>6</v>
      </c>
      <c r="O233" s="55">
        <f t="shared" si="347"/>
        <v>3.6</v>
      </c>
      <c r="P233" s="54">
        <f t="shared" si="348"/>
        <v>0.36</v>
      </c>
      <c r="Q233" s="53">
        <f t="shared" si="349"/>
        <v>13.32</v>
      </c>
      <c r="R233" s="163"/>
      <c r="S233" s="59"/>
      <c r="T233" s="162"/>
      <c r="U233" s="160"/>
      <c r="V233" s="161"/>
      <c r="W233" s="160"/>
      <c r="X233" s="160"/>
      <c r="Y233" s="159"/>
      <c r="Z233" s="57">
        <v>208</v>
      </c>
      <c r="AA233" s="56" t="s">
        <v>3</v>
      </c>
      <c r="AB233" s="55">
        <f t="shared" si="341"/>
        <v>748.80000000000007</v>
      </c>
      <c r="AC233" s="54">
        <f t="shared" si="342"/>
        <v>74.88</v>
      </c>
      <c r="AD233" s="53">
        <f t="shared" si="343"/>
        <v>2770.56</v>
      </c>
      <c r="AE233" s="498" t="s">
        <v>205</v>
      </c>
      <c r="AF233" s="51">
        <f t="shared" si="354"/>
        <v>451</v>
      </c>
      <c r="AG233" s="50" t="s">
        <v>1</v>
      </c>
      <c r="AH233" s="49">
        <f t="shared" si="350"/>
        <v>1623.6000000000001</v>
      </c>
      <c r="AI233" s="48">
        <f t="shared" si="351"/>
        <v>162.35999999999999</v>
      </c>
      <c r="AJ233" s="47">
        <f t="shared" si="352"/>
        <v>6007.32</v>
      </c>
      <c r="AK233" s="46" t="s">
        <v>644</v>
      </c>
      <c r="AL233" s="45"/>
      <c r="AM233" s="44">
        <f t="shared" si="353"/>
        <v>370</v>
      </c>
      <c r="AN233" s="43">
        <f t="shared" si="356"/>
        <v>444</v>
      </c>
      <c r="AO233" s="42">
        <f t="shared" si="331"/>
        <v>3700</v>
      </c>
      <c r="AP233" s="41">
        <f t="shared" si="357"/>
        <v>4440</v>
      </c>
      <c r="AU233" s="66">
        <v>37</v>
      </c>
      <c r="AV233" s="40">
        <v>3700</v>
      </c>
      <c r="AX233" s="480"/>
    </row>
    <row r="234" spans="1:50">
      <c r="A234" s="73" t="s">
        <v>1511</v>
      </c>
      <c r="B234" s="72" t="s">
        <v>630</v>
      </c>
      <c r="C234" s="74">
        <v>100</v>
      </c>
      <c r="D234" s="74">
        <v>1000</v>
      </c>
      <c r="E234" s="74">
        <v>600</v>
      </c>
      <c r="F234" s="72" t="str">
        <f t="shared" si="345"/>
        <v>1000x600x100</v>
      </c>
      <c r="G234" s="493" t="s">
        <v>1807</v>
      </c>
      <c r="H234" s="494" t="s">
        <v>1808</v>
      </c>
      <c r="I234" s="67" t="s">
        <v>109</v>
      </c>
      <c r="J234" s="65" t="str">
        <f t="shared" ref="J234:K234" si="362">$AE234</f>
        <v>C</v>
      </c>
      <c r="K234" s="64" t="str">
        <f t="shared" si="362"/>
        <v>C</v>
      </c>
      <c r="L234" s="64"/>
      <c r="M234" s="63"/>
      <c r="N234" s="62">
        <v>5</v>
      </c>
      <c r="O234" s="55">
        <f t="shared" si="347"/>
        <v>3</v>
      </c>
      <c r="P234" s="54">
        <f t="shared" si="348"/>
        <v>0.3</v>
      </c>
      <c r="Q234" s="53">
        <f t="shared" si="349"/>
        <v>11.1</v>
      </c>
      <c r="R234" s="57">
        <v>20</v>
      </c>
      <c r="S234" s="59">
        <v>4</v>
      </c>
      <c r="T234" s="174">
        <f>R234*N234</f>
        <v>100</v>
      </c>
      <c r="U234" s="55">
        <f>O234*R234</f>
        <v>60</v>
      </c>
      <c r="V234" s="54">
        <f>P234*R234</f>
        <v>6</v>
      </c>
      <c r="W234" s="55">
        <f>AU234*V234</f>
        <v>222</v>
      </c>
      <c r="X234" s="55" t="s">
        <v>198</v>
      </c>
      <c r="Y234" s="173">
        <f>R234/S234*N234*C234+140</f>
        <v>2640</v>
      </c>
      <c r="Z234" s="156">
        <f>AA234*R234</f>
        <v>260</v>
      </c>
      <c r="AA234" s="59">
        <v>13</v>
      </c>
      <c r="AB234" s="55">
        <f t="shared" si="341"/>
        <v>780</v>
      </c>
      <c r="AC234" s="54">
        <f t="shared" si="342"/>
        <v>78</v>
      </c>
      <c r="AD234" s="53">
        <f t="shared" si="343"/>
        <v>2886</v>
      </c>
      <c r="AE234" s="155" t="s">
        <v>134</v>
      </c>
      <c r="AF234" s="51">
        <f t="shared" si="354"/>
        <v>811</v>
      </c>
      <c r="AG234" s="50" t="s">
        <v>1</v>
      </c>
      <c r="AH234" s="49">
        <f t="shared" si="350"/>
        <v>2433</v>
      </c>
      <c r="AI234" s="48">
        <f t="shared" si="351"/>
        <v>243.29999999999998</v>
      </c>
      <c r="AJ234" s="47">
        <f t="shared" si="352"/>
        <v>9002.1</v>
      </c>
      <c r="AK234" s="46">
        <v>4604653235770</v>
      </c>
      <c r="AL234" s="45">
        <v>4604653263698</v>
      </c>
      <c r="AM234" s="44">
        <f t="shared" si="353"/>
        <v>370</v>
      </c>
      <c r="AN234" s="43">
        <f t="shared" si="356"/>
        <v>444</v>
      </c>
      <c r="AO234" s="42">
        <f t="shared" si="331"/>
        <v>3700</v>
      </c>
      <c r="AP234" s="41">
        <f t="shared" si="357"/>
        <v>4440</v>
      </c>
      <c r="AU234" s="66">
        <v>37</v>
      </c>
      <c r="AV234" s="40">
        <v>3700</v>
      </c>
      <c r="AX234" s="480"/>
    </row>
    <row r="235" spans="1:50">
      <c r="A235" s="73" t="s">
        <v>1511</v>
      </c>
      <c r="B235" s="72" t="s">
        <v>630</v>
      </c>
      <c r="C235" s="74">
        <v>100</v>
      </c>
      <c r="D235" s="74">
        <v>1000</v>
      </c>
      <c r="E235" s="74">
        <v>600</v>
      </c>
      <c r="F235" s="72" t="str">
        <f t="shared" ref="F235" si="363">D235&amp;"x"&amp;E235&amp;"x"&amp;C235</f>
        <v>1000x600x100</v>
      </c>
      <c r="G235" s="493" t="s">
        <v>1809</v>
      </c>
      <c r="H235" s="494" t="s">
        <v>1810</v>
      </c>
      <c r="I235" s="67" t="s">
        <v>109</v>
      </c>
      <c r="J235" s="65"/>
      <c r="K235" s="64"/>
      <c r="L235" s="64" t="str">
        <f t="shared" ref="L235:M235" si="364">$AE235</f>
        <v>C</v>
      </c>
      <c r="M235" s="63" t="str">
        <f t="shared" si="364"/>
        <v>C</v>
      </c>
      <c r="N235" s="62">
        <v>6</v>
      </c>
      <c r="O235" s="55">
        <f t="shared" ref="O235" si="365">N235*D235*E235/1000000</f>
        <v>3.6</v>
      </c>
      <c r="P235" s="54">
        <f t="shared" ref="P235" si="366">O235*C235/1000</f>
        <v>0.36</v>
      </c>
      <c r="Q235" s="53">
        <f t="shared" ref="Q235" si="367">P235*AU235</f>
        <v>13.32</v>
      </c>
      <c r="R235" s="57">
        <v>16</v>
      </c>
      <c r="S235" s="59">
        <v>4</v>
      </c>
      <c r="T235" s="174">
        <f>R235*N235</f>
        <v>96</v>
      </c>
      <c r="U235" s="55">
        <f>O235*R235</f>
        <v>57.6</v>
      </c>
      <c r="V235" s="54">
        <f>P235*R235</f>
        <v>5.76</v>
      </c>
      <c r="W235" s="55">
        <f>AU235*V235</f>
        <v>213.12</v>
      </c>
      <c r="X235" s="55" t="s">
        <v>198</v>
      </c>
      <c r="Y235" s="173">
        <f>R235/S235*N235*C235+140</f>
        <v>2540</v>
      </c>
      <c r="Z235" s="156">
        <f>AA235*R235</f>
        <v>208</v>
      </c>
      <c r="AA235" s="59">
        <v>13</v>
      </c>
      <c r="AB235" s="55">
        <f t="shared" si="341"/>
        <v>748.80000000000007</v>
      </c>
      <c r="AC235" s="54">
        <f t="shared" si="342"/>
        <v>74.88</v>
      </c>
      <c r="AD235" s="53">
        <f t="shared" si="343"/>
        <v>2770.56</v>
      </c>
      <c r="AE235" s="155" t="s">
        <v>134</v>
      </c>
      <c r="AF235" s="51">
        <f t="shared" ref="AF235" si="368">IF(LEFT(AE235,1)="A",1,IF(AG235="пач.",IF(AE235="B",ROUNDUP(6000/Q235,0),ROUNDUP(9000/Q235,0)),IF(AE235="B",ROUNDUP(6000/W235,0),ROUNDUP(9000/W235,0))))</f>
        <v>676</v>
      </c>
      <c r="AG235" s="50" t="s">
        <v>1</v>
      </c>
      <c r="AH235" s="49">
        <f t="shared" ref="AH235" si="369">IF(AG235="пач.",AF235*O235,AF235*U235)</f>
        <v>2433.6</v>
      </c>
      <c r="AI235" s="48">
        <f t="shared" ref="AI235" si="370">IF(AG235="пач.",AF235*P235,AF235*V235)</f>
        <v>243.35999999999999</v>
      </c>
      <c r="AJ235" s="47">
        <f t="shared" ref="AJ235" si="371">IF(AG235="пач.",AF235*Q235,AF235*W235)</f>
        <v>9004.32</v>
      </c>
      <c r="AK235" s="46" t="s">
        <v>644</v>
      </c>
      <c r="AL235" s="45" t="s">
        <v>1819</v>
      </c>
      <c r="AM235" s="44">
        <f t="shared" ref="AM235" si="372">ROUND(AO235*C235/1000,2)</f>
        <v>370</v>
      </c>
      <c r="AN235" s="43">
        <f t="shared" ref="AN235" si="373">ROUND(AM235*1.2,2)</f>
        <v>444</v>
      </c>
      <c r="AO235" s="42">
        <f t="shared" ref="AO235" si="374">ROUND(AV235*(1-$AP$11),2)</f>
        <v>3700</v>
      </c>
      <c r="AP235" s="41">
        <f t="shared" ref="AP235" si="375">ROUND(AO235*1.2,2)</f>
        <v>4440</v>
      </c>
      <c r="AU235" s="66">
        <v>37</v>
      </c>
      <c r="AV235" s="40">
        <v>3700</v>
      </c>
      <c r="AX235" s="480"/>
    </row>
    <row r="236" spans="1:50">
      <c r="A236" s="73" t="s">
        <v>1511</v>
      </c>
      <c r="B236" s="72" t="s">
        <v>630</v>
      </c>
      <c r="C236" s="71">
        <v>110</v>
      </c>
      <c r="D236" s="74">
        <v>1000</v>
      </c>
      <c r="E236" s="74">
        <v>600</v>
      </c>
      <c r="F236" s="70" t="str">
        <f t="shared" si="345"/>
        <v>1000x600x110</v>
      </c>
      <c r="G236" s="158" t="s">
        <v>642</v>
      </c>
      <c r="H236" s="68" t="s">
        <v>641</v>
      </c>
      <c r="I236" s="67" t="s">
        <v>1</v>
      </c>
      <c r="J236" s="65" t="str">
        <f t="shared" ref="J236:M237" si="376">$AE236</f>
        <v>C</v>
      </c>
      <c r="K236" s="64" t="str">
        <f t="shared" si="376"/>
        <v>C</v>
      </c>
      <c r="L236" s="64" t="str">
        <f t="shared" si="376"/>
        <v>C</v>
      </c>
      <c r="M236" s="63" t="str">
        <f t="shared" si="376"/>
        <v>C</v>
      </c>
      <c r="N236" s="62">
        <v>5</v>
      </c>
      <c r="O236" s="55">
        <f t="shared" si="347"/>
        <v>3</v>
      </c>
      <c r="P236" s="54">
        <f t="shared" si="348"/>
        <v>0.33</v>
      </c>
      <c r="Q236" s="53">
        <f t="shared" si="349"/>
        <v>12.21</v>
      </c>
      <c r="R236" s="163"/>
      <c r="S236" s="59"/>
      <c r="T236" s="162"/>
      <c r="U236" s="160"/>
      <c r="V236" s="161"/>
      <c r="W236" s="160"/>
      <c r="X236" s="160"/>
      <c r="Y236" s="159"/>
      <c r="Z236" s="57">
        <v>248</v>
      </c>
      <c r="AA236" s="56" t="s">
        <v>3</v>
      </c>
      <c r="AB236" s="55">
        <f t="shared" si="341"/>
        <v>744</v>
      </c>
      <c r="AC236" s="54">
        <f t="shared" si="342"/>
        <v>81.84</v>
      </c>
      <c r="AD236" s="53">
        <f t="shared" si="343"/>
        <v>3028.0800000000004</v>
      </c>
      <c r="AE236" s="155" t="s">
        <v>134</v>
      </c>
      <c r="AF236" s="51">
        <f t="shared" si="354"/>
        <v>738</v>
      </c>
      <c r="AG236" s="50" t="s">
        <v>1</v>
      </c>
      <c r="AH236" s="49">
        <f t="shared" si="350"/>
        <v>2214</v>
      </c>
      <c r="AI236" s="48">
        <f t="shared" si="351"/>
        <v>243.54000000000002</v>
      </c>
      <c r="AJ236" s="47">
        <f t="shared" si="352"/>
        <v>9010.9800000000014</v>
      </c>
      <c r="AK236" s="46" t="s">
        <v>640</v>
      </c>
      <c r="AL236" s="45"/>
      <c r="AM236" s="44">
        <f t="shared" si="353"/>
        <v>407</v>
      </c>
      <c r="AN236" s="43">
        <f t="shared" si="356"/>
        <v>488.4</v>
      </c>
      <c r="AO236" s="42">
        <f t="shared" si="331"/>
        <v>3700</v>
      </c>
      <c r="AP236" s="41">
        <f t="shared" si="357"/>
        <v>4440</v>
      </c>
      <c r="AU236" s="66">
        <v>37</v>
      </c>
      <c r="AV236" s="40">
        <v>3700</v>
      </c>
      <c r="AX236" s="480"/>
    </row>
    <row r="237" spans="1:50">
      <c r="A237" s="73" t="s">
        <v>1511</v>
      </c>
      <c r="B237" s="72" t="s">
        <v>630</v>
      </c>
      <c r="C237" s="71">
        <v>120</v>
      </c>
      <c r="D237" s="74">
        <v>1000</v>
      </c>
      <c r="E237" s="74">
        <v>600</v>
      </c>
      <c r="F237" s="70" t="str">
        <f t="shared" si="345"/>
        <v>1000x600x120</v>
      </c>
      <c r="G237" s="158" t="s">
        <v>639</v>
      </c>
      <c r="H237" s="68" t="s">
        <v>1432</v>
      </c>
      <c r="I237" s="67" t="s">
        <v>1</v>
      </c>
      <c r="J237" s="65" t="str">
        <f t="shared" si="376"/>
        <v>C</v>
      </c>
      <c r="K237" s="64" t="str">
        <f t="shared" si="376"/>
        <v>C</v>
      </c>
      <c r="L237" s="64"/>
      <c r="M237" s="63"/>
      <c r="N237" s="62">
        <v>4</v>
      </c>
      <c r="O237" s="55">
        <f t="shared" si="347"/>
        <v>2.4</v>
      </c>
      <c r="P237" s="54">
        <f t="shared" si="348"/>
        <v>0.28799999999999998</v>
      </c>
      <c r="Q237" s="53">
        <f t="shared" si="349"/>
        <v>10.655999999999999</v>
      </c>
      <c r="R237" s="163"/>
      <c r="S237" s="59"/>
      <c r="T237" s="162"/>
      <c r="U237" s="160"/>
      <c r="V237" s="161"/>
      <c r="W237" s="160"/>
      <c r="X237" s="160"/>
      <c r="Y237" s="159"/>
      <c r="Z237" s="57">
        <v>286</v>
      </c>
      <c r="AA237" s="56" t="s">
        <v>3</v>
      </c>
      <c r="AB237" s="55">
        <f t="shared" si="341"/>
        <v>686.4</v>
      </c>
      <c r="AC237" s="54">
        <f t="shared" si="342"/>
        <v>82.367999999999995</v>
      </c>
      <c r="AD237" s="53">
        <f t="shared" si="343"/>
        <v>3047.6159999999995</v>
      </c>
      <c r="AE237" s="499" t="s">
        <v>134</v>
      </c>
      <c r="AF237" s="51">
        <f t="shared" si="354"/>
        <v>845</v>
      </c>
      <c r="AG237" s="50" t="s">
        <v>1</v>
      </c>
      <c r="AH237" s="49">
        <f t="shared" si="350"/>
        <v>2028</v>
      </c>
      <c r="AI237" s="48">
        <f t="shared" si="351"/>
        <v>243.35999999999999</v>
      </c>
      <c r="AJ237" s="47">
        <f t="shared" si="352"/>
        <v>9004.32</v>
      </c>
      <c r="AK237" s="46" t="s">
        <v>638</v>
      </c>
      <c r="AL237" s="45"/>
      <c r="AM237" s="44">
        <f t="shared" si="353"/>
        <v>444</v>
      </c>
      <c r="AN237" s="43">
        <f t="shared" si="356"/>
        <v>532.79999999999995</v>
      </c>
      <c r="AO237" s="42">
        <f t="shared" si="331"/>
        <v>3700</v>
      </c>
      <c r="AP237" s="41">
        <f t="shared" si="357"/>
        <v>4440</v>
      </c>
      <c r="AU237" s="66">
        <v>37</v>
      </c>
      <c r="AV237" s="40">
        <v>3700</v>
      </c>
      <c r="AX237" s="480"/>
    </row>
    <row r="238" spans="1:50">
      <c r="A238" s="73" t="s">
        <v>1511</v>
      </c>
      <c r="B238" s="72" t="s">
        <v>630</v>
      </c>
      <c r="C238" s="74">
        <v>120</v>
      </c>
      <c r="D238" s="74">
        <v>1000</v>
      </c>
      <c r="E238" s="74">
        <v>600</v>
      </c>
      <c r="F238" s="72" t="str">
        <f t="shared" si="345"/>
        <v>1000x600x120</v>
      </c>
      <c r="G238" s="158" t="s">
        <v>637</v>
      </c>
      <c r="H238" s="68" t="s">
        <v>1433</v>
      </c>
      <c r="I238" s="67" t="s">
        <v>1</v>
      </c>
      <c r="J238" s="65"/>
      <c r="K238" s="64"/>
      <c r="L238" s="64" t="str">
        <f t="shared" ref="L238:M238" si="377">$AE238</f>
        <v>C</v>
      </c>
      <c r="M238" s="63" t="str">
        <f t="shared" si="377"/>
        <v>C</v>
      </c>
      <c r="N238" s="62">
        <v>5</v>
      </c>
      <c r="O238" s="55">
        <f t="shared" si="347"/>
        <v>3</v>
      </c>
      <c r="P238" s="54">
        <f t="shared" si="348"/>
        <v>0.36</v>
      </c>
      <c r="Q238" s="53">
        <f t="shared" si="349"/>
        <v>13.32</v>
      </c>
      <c r="R238" s="163"/>
      <c r="S238" s="59"/>
      <c r="T238" s="162"/>
      <c r="U238" s="160"/>
      <c r="V238" s="161"/>
      <c r="W238" s="160"/>
      <c r="X238" s="160"/>
      <c r="Y238" s="159"/>
      <c r="Z238" s="57">
        <v>208</v>
      </c>
      <c r="AA238" s="56" t="s">
        <v>3</v>
      </c>
      <c r="AB238" s="55">
        <f t="shared" si="341"/>
        <v>624</v>
      </c>
      <c r="AC238" s="54">
        <f t="shared" si="342"/>
        <v>74.88</v>
      </c>
      <c r="AD238" s="53">
        <f t="shared" si="343"/>
        <v>2770.56</v>
      </c>
      <c r="AE238" s="499" t="s">
        <v>134</v>
      </c>
      <c r="AF238" s="51">
        <f t="shared" si="354"/>
        <v>676</v>
      </c>
      <c r="AG238" s="50" t="s">
        <v>1</v>
      </c>
      <c r="AH238" s="49">
        <f t="shared" si="350"/>
        <v>2028</v>
      </c>
      <c r="AI238" s="48">
        <f t="shared" si="351"/>
        <v>243.35999999999999</v>
      </c>
      <c r="AJ238" s="47">
        <f t="shared" si="352"/>
        <v>9004.32</v>
      </c>
      <c r="AK238" s="46" t="s">
        <v>636</v>
      </c>
      <c r="AL238" s="45"/>
      <c r="AM238" s="44">
        <f t="shared" si="353"/>
        <v>444</v>
      </c>
      <c r="AN238" s="43">
        <f t="shared" si="356"/>
        <v>532.79999999999995</v>
      </c>
      <c r="AO238" s="42">
        <f t="shared" si="331"/>
        <v>3700</v>
      </c>
      <c r="AP238" s="41">
        <f t="shared" si="357"/>
        <v>4440</v>
      </c>
      <c r="AU238" s="66">
        <v>37</v>
      </c>
      <c r="AV238" s="40">
        <v>3700</v>
      </c>
      <c r="AX238" s="480"/>
    </row>
    <row r="239" spans="1:50">
      <c r="A239" s="73" t="s">
        <v>1511</v>
      </c>
      <c r="B239" s="72" t="s">
        <v>630</v>
      </c>
      <c r="C239" s="71">
        <v>130</v>
      </c>
      <c r="D239" s="74">
        <v>1000</v>
      </c>
      <c r="E239" s="74">
        <v>600</v>
      </c>
      <c r="F239" s="70" t="str">
        <f t="shared" si="345"/>
        <v>1000x600x130</v>
      </c>
      <c r="G239" s="158" t="s">
        <v>635</v>
      </c>
      <c r="H239" s="68" t="s">
        <v>634</v>
      </c>
      <c r="I239" s="67" t="s">
        <v>1</v>
      </c>
      <c r="J239" s="65" t="str">
        <f t="shared" ref="J239:M244" si="378">$AE239</f>
        <v>C</v>
      </c>
      <c r="K239" s="64" t="str">
        <f t="shared" si="378"/>
        <v>C</v>
      </c>
      <c r="L239" s="64" t="str">
        <f t="shared" si="378"/>
        <v>C</v>
      </c>
      <c r="M239" s="63" t="str">
        <f t="shared" si="378"/>
        <v>C</v>
      </c>
      <c r="N239" s="62">
        <v>4</v>
      </c>
      <c r="O239" s="55">
        <f t="shared" si="347"/>
        <v>2.4</v>
      </c>
      <c r="P239" s="54">
        <f t="shared" si="348"/>
        <v>0.312</v>
      </c>
      <c r="Q239" s="53">
        <f t="shared" si="349"/>
        <v>11.544</v>
      </c>
      <c r="R239" s="163"/>
      <c r="S239" s="59"/>
      <c r="T239" s="162"/>
      <c r="U239" s="160"/>
      <c r="V239" s="161"/>
      <c r="W239" s="160"/>
      <c r="X239" s="160"/>
      <c r="Y239" s="159"/>
      <c r="Z239" s="57">
        <v>260</v>
      </c>
      <c r="AA239" s="56" t="s">
        <v>3</v>
      </c>
      <c r="AB239" s="55">
        <f t="shared" si="341"/>
        <v>624</v>
      </c>
      <c r="AC239" s="54">
        <f t="shared" si="342"/>
        <v>81.12</v>
      </c>
      <c r="AD239" s="53">
        <f t="shared" si="343"/>
        <v>3001.44</v>
      </c>
      <c r="AE239" s="499" t="s">
        <v>134</v>
      </c>
      <c r="AF239" s="51">
        <f t="shared" si="354"/>
        <v>780</v>
      </c>
      <c r="AG239" s="50" t="s">
        <v>1</v>
      </c>
      <c r="AH239" s="49">
        <f t="shared" si="350"/>
        <v>1872</v>
      </c>
      <c r="AI239" s="48">
        <f t="shared" si="351"/>
        <v>243.36</v>
      </c>
      <c r="AJ239" s="47">
        <f t="shared" si="352"/>
        <v>9004.32</v>
      </c>
      <c r="AK239" s="46" t="s">
        <v>633</v>
      </c>
      <c r="AL239" s="45"/>
      <c r="AM239" s="44">
        <f t="shared" si="353"/>
        <v>481</v>
      </c>
      <c r="AN239" s="43">
        <f t="shared" si="356"/>
        <v>577.20000000000005</v>
      </c>
      <c r="AO239" s="42">
        <f t="shared" si="331"/>
        <v>3700</v>
      </c>
      <c r="AP239" s="41">
        <f t="shared" si="357"/>
        <v>4440</v>
      </c>
      <c r="AU239" s="66">
        <v>37</v>
      </c>
      <c r="AV239" s="40">
        <v>3700</v>
      </c>
      <c r="AX239" s="480"/>
    </row>
    <row r="240" spans="1:50">
      <c r="A240" s="73" t="s">
        <v>1511</v>
      </c>
      <c r="B240" s="72" t="s">
        <v>630</v>
      </c>
      <c r="C240" s="71">
        <v>140</v>
      </c>
      <c r="D240" s="74">
        <v>1000</v>
      </c>
      <c r="E240" s="74">
        <v>600</v>
      </c>
      <c r="F240" s="70" t="str">
        <f t="shared" ref="F240" si="379">D240&amp;"x"&amp;E240&amp;"x"&amp;C240</f>
        <v>1000x600x140</v>
      </c>
      <c r="G240" s="493" t="s">
        <v>1811</v>
      </c>
      <c r="H240" s="494" t="s">
        <v>1805</v>
      </c>
      <c r="I240" s="67" t="s">
        <v>1</v>
      </c>
      <c r="J240" s="65" t="str">
        <f t="shared" si="378"/>
        <v>C</v>
      </c>
      <c r="K240" s="64" t="str">
        <f t="shared" si="378"/>
        <v>C</v>
      </c>
      <c r="L240" s="64" t="str">
        <f t="shared" si="378"/>
        <v>C</v>
      </c>
      <c r="M240" s="63" t="str">
        <f t="shared" si="378"/>
        <v>C</v>
      </c>
      <c r="N240" s="62">
        <v>4</v>
      </c>
      <c r="O240" s="55">
        <f t="shared" ref="O240" si="380">N240*D240*E240/1000000</f>
        <v>2.4</v>
      </c>
      <c r="P240" s="54">
        <f t="shared" ref="P240" si="381">O240*C240/1000</f>
        <v>0.33600000000000002</v>
      </c>
      <c r="Q240" s="53">
        <f t="shared" ref="Q240" si="382">P240*AU240</f>
        <v>12.432</v>
      </c>
      <c r="R240" s="163"/>
      <c r="S240" s="59"/>
      <c r="T240" s="162"/>
      <c r="U240" s="160"/>
      <c r="V240" s="161"/>
      <c r="W240" s="160"/>
      <c r="X240" s="160"/>
      <c r="Y240" s="159"/>
      <c r="Z240" s="57">
        <v>248</v>
      </c>
      <c r="AA240" s="56" t="s">
        <v>3</v>
      </c>
      <c r="AB240" s="55">
        <f t="shared" ref="AB240" si="383">IF($AA240="--",$Z240*O240,$AA240*U240)</f>
        <v>595.19999999999993</v>
      </c>
      <c r="AC240" s="54">
        <f t="shared" ref="AC240" si="384">IF($AA240="--",$Z240*P240,$AA240*V240)</f>
        <v>83.328000000000003</v>
      </c>
      <c r="AD240" s="53">
        <f t="shared" ref="AD240" si="385">IF($AA240="--",$Z240*Q240,$AA240*W240)</f>
        <v>3083.136</v>
      </c>
      <c r="AE240" s="155" t="s">
        <v>134</v>
      </c>
      <c r="AF240" s="51">
        <f t="shared" ref="AF240" si="386">IF(LEFT(AE240,1)="A",1,IF(AG240="пач.",IF(AE240="B",ROUNDUP(6000/Q240,0),ROUNDUP(9000/Q240,0)),IF(AE240="B",ROUNDUP(6000/W240,0),ROUNDUP(9000/W240,0))))</f>
        <v>724</v>
      </c>
      <c r="AG240" s="50" t="s">
        <v>1</v>
      </c>
      <c r="AH240" s="49">
        <f t="shared" ref="AH240" si="387">IF(AG240="пач.",AF240*O240,AF240*U240)</f>
        <v>1737.6</v>
      </c>
      <c r="AI240" s="48">
        <f t="shared" ref="AI240" si="388">IF(AG240="пач.",AF240*P240,AF240*V240)</f>
        <v>243.26400000000001</v>
      </c>
      <c r="AJ240" s="47">
        <f t="shared" ref="AJ240" si="389">IF(AG240="пач.",AF240*Q240,AF240*W240)</f>
        <v>9000.768</v>
      </c>
      <c r="AK240" s="46" t="s">
        <v>1818</v>
      </c>
      <c r="AL240" s="45"/>
      <c r="AM240" s="44">
        <f t="shared" ref="AM240" si="390">ROUND(AO240*C240/1000,2)</f>
        <v>518</v>
      </c>
      <c r="AN240" s="43">
        <f t="shared" ref="AN240" si="391">ROUND(AM240*1.2,2)</f>
        <v>621.6</v>
      </c>
      <c r="AO240" s="42">
        <f t="shared" ref="AO240" si="392">ROUND(AV240*(1-$AP$11),2)</f>
        <v>3700</v>
      </c>
      <c r="AP240" s="41">
        <f t="shared" ref="AP240" si="393">ROUND(AO240*1.2,2)</f>
        <v>4440</v>
      </c>
      <c r="AU240" s="66">
        <v>37</v>
      </c>
      <c r="AV240" s="40">
        <v>3700</v>
      </c>
      <c r="AX240" s="480"/>
    </row>
    <row r="241" spans="1:50">
      <c r="A241" s="73" t="s">
        <v>1511</v>
      </c>
      <c r="B241" s="72" t="s">
        <v>630</v>
      </c>
      <c r="C241" s="71">
        <v>150</v>
      </c>
      <c r="D241" s="74">
        <v>1000</v>
      </c>
      <c r="E241" s="74">
        <v>600</v>
      </c>
      <c r="F241" s="70" t="str">
        <f t="shared" si="345"/>
        <v>1000x600x150</v>
      </c>
      <c r="G241" s="158" t="s">
        <v>632</v>
      </c>
      <c r="H241" s="68" t="s">
        <v>631</v>
      </c>
      <c r="I241" s="67" t="s">
        <v>1</v>
      </c>
      <c r="J241" s="65" t="str">
        <f t="shared" si="378"/>
        <v>B</v>
      </c>
      <c r="K241" s="64" t="str">
        <f t="shared" si="378"/>
        <v>B</v>
      </c>
      <c r="L241" s="64" t="str">
        <f t="shared" si="378"/>
        <v>B</v>
      </c>
      <c r="M241" s="63" t="str">
        <f t="shared" si="378"/>
        <v>B</v>
      </c>
      <c r="N241" s="62">
        <v>4</v>
      </c>
      <c r="O241" s="55">
        <f t="shared" si="347"/>
        <v>2.4</v>
      </c>
      <c r="P241" s="54">
        <f t="shared" si="348"/>
        <v>0.36</v>
      </c>
      <c r="Q241" s="53">
        <f t="shared" si="349"/>
        <v>13.32</v>
      </c>
      <c r="R241" s="163"/>
      <c r="S241" s="59"/>
      <c r="T241" s="162"/>
      <c r="U241" s="160"/>
      <c r="V241" s="161"/>
      <c r="W241" s="160"/>
      <c r="X241" s="160"/>
      <c r="Y241" s="159"/>
      <c r="Z241" s="57">
        <v>208</v>
      </c>
      <c r="AA241" s="56" t="s">
        <v>3</v>
      </c>
      <c r="AB241" s="55">
        <f t="shared" si="341"/>
        <v>499.2</v>
      </c>
      <c r="AC241" s="54">
        <f t="shared" si="342"/>
        <v>74.88</v>
      </c>
      <c r="AD241" s="53">
        <f t="shared" si="343"/>
        <v>2770.56</v>
      </c>
      <c r="AE241" s="472" t="s">
        <v>205</v>
      </c>
      <c r="AF241" s="51">
        <f t="shared" si="354"/>
        <v>451</v>
      </c>
      <c r="AG241" s="50" t="s">
        <v>1</v>
      </c>
      <c r="AH241" s="49">
        <f t="shared" si="350"/>
        <v>1082.3999999999999</v>
      </c>
      <c r="AI241" s="48">
        <f t="shared" si="351"/>
        <v>162.35999999999999</v>
      </c>
      <c r="AJ241" s="47">
        <f t="shared" si="352"/>
        <v>6007.32</v>
      </c>
      <c r="AK241" s="46" t="s">
        <v>629</v>
      </c>
      <c r="AL241" s="45"/>
      <c r="AM241" s="44">
        <f t="shared" si="353"/>
        <v>555</v>
      </c>
      <c r="AN241" s="43">
        <f t="shared" si="356"/>
        <v>666</v>
      </c>
      <c r="AO241" s="42">
        <f t="shared" si="331"/>
        <v>3700</v>
      </c>
      <c r="AP241" s="41">
        <f t="shared" si="357"/>
        <v>4440</v>
      </c>
      <c r="AU241" s="66">
        <v>37</v>
      </c>
      <c r="AV241" s="40">
        <v>3700</v>
      </c>
      <c r="AX241" s="480"/>
    </row>
    <row r="242" spans="1:50">
      <c r="A242" s="73" t="s">
        <v>1511</v>
      </c>
      <c r="B242" s="70" t="s">
        <v>605</v>
      </c>
      <c r="C242" s="71">
        <v>50</v>
      </c>
      <c r="D242" s="71">
        <v>1000</v>
      </c>
      <c r="E242" s="71">
        <v>600</v>
      </c>
      <c r="F242" s="70" t="str">
        <f t="shared" si="345"/>
        <v>1000x600x50</v>
      </c>
      <c r="G242" s="158" t="s">
        <v>628</v>
      </c>
      <c r="H242" s="68" t="s">
        <v>627</v>
      </c>
      <c r="I242" s="67" t="s">
        <v>1</v>
      </c>
      <c r="J242" s="65" t="str">
        <f t="shared" si="378"/>
        <v>C</v>
      </c>
      <c r="K242" s="64" t="str">
        <f t="shared" si="378"/>
        <v>C</v>
      </c>
      <c r="L242" s="64" t="str">
        <f t="shared" si="378"/>
        <v>C</v>
      </c>
      <c r="M242" s="63" t="str">
        <f t="shared" si="378"/>
        <v>C</v>
      </c>
      <c r="N242" s="62">
        <v>12</v>
      </c>
      <c r="O242" s="55">
        <f t="shared" si="347"/>
        <v>7.2</v>
      </c>
      <c r="P242" s="54">
        <f t="shared" si="348"/>
        <v>0.36</v>
      </c>
      <c r="Q242" s="53">
        <f t="shared" si="349"/>
        <v>11.52</v>
      </c>
      <c r="R242" s="163"/>
      <c r="S242" s="59"/>
      <c r="T242" s="162"/>
      <c r="U242" s="160"/>
      <c r="V242" s="161"/>
      <c r="W242" s="160"/>
      <c r="X242" s="160"/>
      <c r="Y242" s="159"/>
      <c r="Z242" s="57">
        <v>208</v>
      </c>
      <c r="AA242" s="56" t="s">
        <v>3</v>
      </c>
      <c r="AB242" s="55">
        <f t="shared" si="341"/>
        <v>1497.6000000000001</v>
      </c>
      <c r="AC242" s="54">
        <f t="shared" si="342"/>
        <v>74.88</v>
      </c>
      <c r="AD242" s="53">
        <f t="shared" si="343"/>
        <v>2396.16</v>
      </c>
      <c r="AE242" s="499" t="s">
        <v>134</v>
      </c>
      <c r="AF242" s="51">
        <f t="shared" si="354"/>
        <v>782</v>
      </c>
      <c r="AG242" s="50" t="s">
        <v>1</v>
      </c>
      <c r="AH242" s="49">
        <f t="shared" si="350"/>
        <v>5630.4000000000005</v>
      </c>
      <c r="AI242" s="48">
        <f t="shared" si="351"/>
        <v>281.52</v>
      </c>
      <c r="AJ242" s="47">
        <f t="shared" si="352"/>
        <v>9008.64</v>
      </c>
      <c r="AK242" s="46" t="s">
        <v>626</v>
      </c>
      <c r="AL242" s="45"/>
      <c r="AM242" s="44">
        <f t="shared" si="353"/>
        <v>166</v>
      </c>
      <c r="AN242" s="43">
        <f t="shared" si="356"/>
        <v>199.2</v>
      </c>
      <c r="AO242" s="42">
        <f t="shared" si="331"/>
        <v>3320</v>
      </c>
      <c r="AP242" s="41">
        <f t="shared" si="357"/>
        <v>3984</v>
      </c>
      <c r="AU242" s="66">
        <v>32</v>
      </c>
      <c r="AV242" s="40">
        <v>3320</v>
      </c>
      <c r="AX242" s="480"/>
    </row>
    <row r="243" spans="1:50">
      <c r="A243" s="73" t="s">
        <v>1511</v>
      </c>
      <c r="B243" s="72" t="s">
        <v>605</v>
      </c>
      <c r="C243" s="71">
        <v>100</v>
      </c>
      <c r="D243" s="74">
        <v>1000</v>
      </c>
      <c r="E243" s="74">
        <v>600</v>
      </c>
      <c r="F243" s="70" t="str">
        <f t="shared" si="345"/>
        <v>1000x600x100</v>
      </c>
      <c r="G243" s="158" t="s">
        <v>625</v>
      </c>
      <c r="H243" s="68" t="s">
        <v>624</v>
      </c>
      <c r="I243" s="67" t="s">
        <v>1</v>
      </c>
      <c r="J243" s="65" t="str">
        <f t="shared" si="378"/>
        <v>A</v>
      </c>
      <c r="K243" s="64" t="str">
        <f t="shared" si="378"/>
        <v>A</v>
      </c>
      <c r="L243" s="64" t="str">
        <f t="shared" si="378"/>
        <v>A</v>
      </c>
      <c r="M243" s="63" t="str">
        <f t="shared" si="378"/>
        <v>A</v>
      </c>
      <c r="N243" s="62">
        <v>6</v>
      </c>
      <c r="O243" s="55">
        <f t="shared" si="347"/>
        <v>3.6</v>
      </c>
      <c r="P243" s="54">
        <f t="shared" si="348"/>
        <v>0.36</v>
      </c>
      <c r="Q243" s="53">
        <f t="shared" si="349"/>
        <v>11.52</v>
      </c>
      <c r="R243" s="163"/>
      <c r="S243" s="59"/>
      <c r="T243" s="162"/>
      <c r="U243" s="160"/>
      <c r="V243" s="161"/>
      <c r="W243" s="160"/>
      <c r="X243" s="160"/>
      <c r="Y243" s="159"/>
      <c r="Z243" s="57">
        <v>208</v>
      </c>
      <c r="AA243" s="56" t="s">
        <v>3</v>
      </c>
      <c r="AB243" s="55">
        <f t="shared" si="341"/>
        <v>748.80000000000007</v>
      </c>
      <c r="AC243" s="54">
        <f t="shared" si="342"/>
        <v>74.88</v>
      </c>
      <c r="AD243" s="53">
        <f t="shared" si="343"/>
        <v>2396.16</v>
      </c>
      <c r="AE243" s="52" t="s">
        <v>2</v>
      </c>
      <c r="AF243" s="51">
        <f t="shared" si="354"/>
        <v>1</v>
      </c>
      <c r="AG243" s="50" t="s">
        <v>1</v>
      </c>
      <c r="AH243" s="49">
        <f t="shared" si="350"/>
        <v>3.6</v>
      </c>
      <c r="AI243" s="48">
        <f t="shared" si="351"/>
        <v>0.36</v>
      </c>
      <c r="AJ243" s="47">
        <f t="shared" si="352"/>
        <v>11.52</v>
      </c>
      <c r="AK243" s="46" t="s">
        <v>623</v>
      </c>
      <c r="AL243" s="45"/>
      <c r="AM243" s="44">
        <f t="shared" si="353"/>
        <v>332</v>
      </c>
      <c r="AN243" s="43">
        <f t="shared" si="356"/>
        <v>398.4</v>
      </c>
      <c r="AO243" s="42">
        <f t="shared" si="331"/>
        <v>3320</v>
      </c>
      <c r="AP243" s="41">
        <f t="shared" si="357"/>
        <v>3984</v>
      </c>
      <c r="AU243" s="66">
        <v>32</v>
      </c>
      <c r="AV243" s="40">
        <v>3320</v>
      </c>
      <c r="AX243" s="480"/>
    </row>
    <row r="244" spans="1:50">
      <c r="A244" s="73" t="s">
        <v>1511</v>
      </c>
      <c r="B244" s="72" t="s">
        <v>605</v>
      </c>
      <c r="C244" s="71">
        <v>110</v>
      </c>
      <c r="D244" s="74">
        <v>1000</v>
      </c>
      <c r="E244" s="74">
        <v>600</v>
      </c>
      <c r="F244" s="70" t="str">
        <f t="shared" si="345"/>
        <v>1000x600x110</v>
      </c>
      <c r="G244" s="158" t="s">
        <v>622</v>
      </c>
      <c r="H244" s="68" t="s">
        <v>621</v>
      </c>
      <c r="I244" s="67" t="s">
        <v>1</v>
      </c>
      <c r="J244" s="65" t="str">
        <f t="shared" si="378"/>
        <v>C</v>
      </c>
      <c r="K244" s="64" t="str">
        <f t="shared" si="378"/>
        <v>C</v>
      </c>
      <c r="L244" s="64"/>
      <c r="M244" s="63" t="str">
        <f t="shared" si="378"/>
        <v>C</v>
      </c>
      <c r="N244" s="62">
        <v>5</v>
      </c>
      <c r="O244" s="55">
        <f t="shared" si="347"/>
        <v>3</v>
      </c>
      <c r="P244" s="54">
        <f t="shared" si="348"/>
        <v>0.33</v>
      </c>
      <c r="Q244" s="53">
        <f t="shared" si="349"/>
        <v>10.56</v>
      </c>
      <c r="R244" s="163"/>
      <c r="S244" s="59"/>
      <c r="T244" s="162"/>
      <c r="U244" s="160"/>
      <c r="V244" s="161"/>
      <c r="W244" s="160"/>
      <c r="X244" s="160"/>
      <c r="Y244" s="159"/>
      <c r="Z244" s="57">
        <v>248</v>
      </c>
      <c r="AA244" s="56" t="s">
        <v>3</v>
      </c>
      <c r="AB244" s="55">
        <f t="shared" si="341"/>
        <v>744</v>
      </c>
      <c r="AC244" s="54">
        <f t="shared" si="342"/>
        <v>81.84</v>
      </c>
      <c r="AD244" s="53">
        <f t="shared" si="343"/>
        <v>2618.88</v>
      </c>
      <c r="AE244" s="155" t="s">
        <v>134</v>
      </c>
      <c r="AF244" s="51">
        <f t="shared" si="354"/>
        <v>853</v>
      </c>
      <c r="AG244" s="50" t="s">
        <v>1</v>
      </c>
      <c r="AH244" s="49">
        <f t="shared" si="350"/>
        <v>2559</v>
      </c>
      <c r="AI244" s="48">
        <f t="shared" si="351"/>
        <v>281.49</v>
      </c>
      <c r="AJ244" s="47">
        <f t="shared" si="352"/>
        <v>9007.68</v>
      </c>
      <c r="AK244" s="46" t="s">
        <v>620</v>
      </c>
      <c r="AL244" s="45"/>
      <c r="AM244" s="44">
        <f t="shared" si="353"/>
        <v>365.2</v>
      </c>
      <c r="AN244" s="43">
        <f t="shared" si="356"/>
        <v>438.24</v>
      </c>
      <c r="AO244" s="42">
        <f t="shared" ref="AO244:AO251" si="394">ROUND(AV244*(1-$AP$11),2)</f>
        <v>3320</v>
      </c>
      <c r="AP244" s="41">
        <f t="shared" si="357"/>
        <v>3984</v>
      </c>
      <c r="AU244" s="66">
        <v>32</v>
      </c>
      <c r="AV244" s="40">
        <v>3320</v>
      </c>
      <c r="AX244" s="480"/>
    </row>
    <row r="245" spans="1:50">
      <c r="A245" s="73" t="s">
        <v>1511</v>
      </c>
      <c r="B245" s="72" t="s">
        <v>605</v>
      </c>
      <c r="C245" s="74">
        <v>110</v>
      </c>
      <c r="D245" s="74">
        <v>1000</v>
      </c>
      <c r="E245" s="74">
        <v>600</v>
      </c>
      <c r="F245" s="72" t="str">
        <f t="shared" si="345"/>
        <v>1000x600x110</v>
      </c>
      <c r="G245" s="69" t="s">
        <v>619</v>
      </c>
      <c r="H245" s="68" t="s">
        <v>618</v>
      </c>
      <c r="I245" s="67" t="s">
        <v>1</v>
      </c>
      <c r="J245" s="65"/>
      <c r="K245" s="64"/>
      <c r="L245" s="64" t="str">
        <f t="shared" ref="L245" si="395">$AE245</f>
        <v>C</v>
      </c>
      <c r="M245" s="63"/>
      <c r="N245" s="62">
        <v>4</v>
      </c>
      <c r="O245" s="55">
        <f t="shared" si="347"/>
        <v>2.4</v>
      </c>
      <c r="P245" s="54">
        <f t="shared" si="348"/>
        <v>0.26400000000000001</v>
      </c>
      <c r="Q245" s="53">
        <f t="shared" si="349"/>
        <v>8.4480000000000004</v>
      </c>
      <c r="R245" s="163"/>
      <c r="S245" s="59"/>
      <c r="T245" s="162"/>
      <c r="U245" s="160"/>
      <c r="V245" s="161"/>
      <c r="W245" s="160"/>
      <c r="X245" s="160"/>
      <c r="Y245" s="159"/>
      <c r="Z245" s="57">
        <v>312</v>
      </c>
      <c r="AA245" s="56" t="s">
        <v>3</v>
      </c>
      <c r="AB245" s="55">
        <f t="shared" si="341"/>
        <v>748.8</v>
      </c>
      <c r="AC245" s="54">
        <f t="shared" si="342"/>
        <v>82.368000000000009</v>
      </c>
      <c r="AD245" s="53">
        <f t="shared" si="343"/>
        <v>2635.7760000000003</v>
      </c>
      <c r="AE245" s="155" t="s">
        <v>134</v>
      </c>
      <c r="AF245" s="51">
        <f t="shared" si="354"/>
        <v>1066</v>
      </c>
      <c r="AG245" s="50" t="s">
        <v>1</v>
      </c>
      <c r="AH245" s="49">
        <f t="shared" si="350"/>
        <v>2558.4</v>
      </c>
      <c r="AI245" s="48">
        <f t="shared" si="351"/>
        <v>281.42400000000004</v>
      </c>
      <c r="AJ245" s="47">
        <f t="shared" si="352"/>
        <v>9005.5680000000011</v>
      </c>
      <c r="AK245" s="46" t="s">
        <v>617</v>
      </c>
      <c r="AL245" s="45"/>
      <c r="AM245" s="44">
        <f t="shared" si="353"/>
        <v>365.2</v>
      </c>
      <c r="AN245" s="43">
        <f t="shared" si="356"/>
        <v>438.24</v>
      </c>
      <c r="AO245" s="42">
        <f t="shared" si="394"/>
        <v>3320</v>
      </c>
      <c r="AP245" s="41">
        <f t="shared" si="357"/>
        <v>3984</v>
      </c>
      <c r="AU245" s="66">
        <v>32</v>
      </c>
      <c r="AV245" s="40">
        <v>3320</v>
      </c>
      <c r="AX245" s="480"/>
    </row>
    <row r="246" spans="1:50">
      <c r="A246" s="73" t="s">
        <v>1511</v>
      </c>
      <c r="B246" s="72" t="s">
        <v>605</v>
      </c>
      <c r="C246" s="71">
        <v>120</v>
      </c>
      <c r="D246" s="74">
        <v>1000</v>
      </c>
      <c r="E246" s="74">
        <v>600</v>
      </c>
      <c r="F246" s="70" t="str">
        <f t="shared" si="345"/>
        <v>1000x600x120</v>
      </c>
      <c r="G246" s="158" t="s">
        <v>616</v>
      </c>
      <c r="H246" s="68" t="s">
        <v>615</v>
      </c>
      <c r="I246" s="67" t="s">
        <v>1</v>
      </c>
      <c r="J246" s="65" t="str">
        <f t="shared" ref="J246:K246" si="396">$AE246</f>
        <v>C</v>
      </c>
      <c r="K246" s="64" t="str">
        <f t="shared" si="396"/>
        <v>C</v>
      </c>
      <c r="L246" s="64"/>
      <c r="M246" s="63" t="str">
        <f t="shared" ref="M246" si="397">$AE246</f>
        <v>C</v>
      </c>
      <c r="N246" s="62">
        <v>5</v>
      </c>
      <c r="O246" s="55">
        <f t="shared" si="347"/>
        <v>3</v>
      </c>
      <c r="P246" s="54">
        <f t="shared" si="348"/>
        <v>0.36</v>
      </c>
      <c r="Q246" s="53">
        <f t="shared" si="349"/>
        <v>11.52</v>
      </c>
      <c r="R246" s="163"/>
      <c r="S246" s="59"/>
      <c r="T246" s="162"/>
      <c r="U246" s="160"/>
      <c r="V246" s="161"/>
      <c r="W246" s="160"/>
      <c r="X246" s="160"/>
      <c r="Y246" s="159"/>
      <c r="Z246" s="57">
        <v>208</v>
      </c>
      <c r="AA246" s="56" t="s">
        <v>3</v>
      </c>
      <c r="AB246" s="55">
        <f t="shared" si="341"/>
        <v>624</v>
      </c>
      <c r="AC246" s="54">
        <f t="shared" si="342"/>
        <v>74.88</v>
      </c>
      <c r="AD246" s="53">
        <f t="shared" si="343"/>
        <v>2396.16</v>
      </c>
      <c r="AE246" s="155" t="s">
        <v>134</v>
      </c>
      <c r="AF246" s="51">
        <f t="shared" si="354"/>
        <v>782</v>
      </c>
      <c r="AG246" s="50" t="s">
        <v>1</v>
      </c>
      <c r="AH246" s="49">
        <f t="shared" si="350"/>
        <v>2346</v>
      </c>
      <c r="AI246" s="48">
        <f t="shared" si="351"/>
        <v>281.52</v>
      </c>
      <c r="AJ246" s="47">
        <f t="shared" si="352"/>
        <v>9008.64</v>
      </c>
      <c r="AK246" s="46" t="s">
        <v>614</v>
      </c>
      <c r="AL246" s="45"/>
      <c r="AM246" s="44">
        <f t="shared" si="353"/>
        <v>398.4</v>
      </c>
      <c r="AN246" s="43">
        <f t="shared" si="356"/>
        <v>478.08</v>
      </c>
      <c r="AO246" s="42">
        <f t="shared" si="394"/>
        <v>3320</v>
      </c>
      <c r="AP246" s="41">
        <f t="shared" si="357"/>
        <v>3984</v>
      </c>
      <c r="AU246" s="66">
        <v>32</v>
      </c>
      <c r="AV246" s="40">
        <v>3320</v>
      </c>
      <c r="AX246" s="480"/>
    </row>
    <row r="247" spans="1:50">
      <c r="A247" s="73" t="s">
        <v>1511</v>
      </c>
      <c r="B247" s="72" t="s">
        <v>605</v>
      </c>
      <c r="C247" s="74">
        <v>120</v>
      </c>
      <c r="D247" s="74">
        <v>1000</v>
      </c>
      <c r="E247" s="74">
        <v>600</v>
      </c>
      <c r="F247" s="72" t="str">
        <f t="shared" si="345"/>
        <v>1000x600x120</v>
      </c>
      <c r="G247" s="158" t="s">
        <v>613</v>
      </c>
      <c r="H247" s="68" t="s">
        <v>612</v>
      </c>
      <c r="I247" s="67" t="s">
        <v>1</v>
      </c>
      <c r="J247" s="65"/>
      <c r="K247" s="64"/>
      <c r="L247" s="64" t="str">
        <f t="shared" ref="L247" si="398">$AE247</f>
        <v>C</v>
      </c>
      <c r="M247" s="63"/>
      <c r="N247" s="62">
        <v>4</v>
      </c>
      <c r="O247" s="55">
        <f t="shared" si="347"/>
        <v>2.4</v>
      </c>
      <c r="P247" s="54">
        <f t="shared" si="348"/>
        <v>0.28799999999999998</v>
      </c>
      <c r="Q247" s="53">
        <f t="shared" si="349"/>
        <v>9.2159999999999993</v>
      </c>
      <c r="R247" s="163"/>
      <c r="S247" s="59"/>
      <c r="T247" s="162"/>
      <c r="U247" s="160"/>
      <c r="V247" s="161"/>
      <c r="W247" s="160"/>
      <c r="X247" s="160"/>
      <c r="Y247" s="159"/>
      <c r="Z247" s="57">
        <v>286</v>
      </c>
      <c r="AA247" s="56" t="s">
        <v>3</v>
      </c>
      <c r="AB247" s="55">
        <f t="shared" si="341"/>
        <v>686.4</v>
      </c>
      <c r="AC247" s="54">
        <f t="shared" si="342"/>
        <v>82.367999999999995</v>
      </c>
      <c r="AD247" s="53">
        <f t="shared" si="343"/>
        <v>2635.7759999999998</v>
      </c>
      <c r="AE247" s="155" t="s">
        <v>134</v>
      </c>
      <c r="AF247" s="51">
        <f t="shared" si="354"/>
        <v>977</v>
      </c>
      <c r="AG247" s="50" t="s">
        <v>1</v>
      </c>
      <c r="AH247" s="49">
        <f t="shared" si="350"/>
        <v>2344.7999999999997</v>
      </c>
      <c r="AI247" s="48">
        <f t="shared" si="351"/>
        <v>281.37599999999998</v>
      </c>
      <c r="AJ247" s="47">
        <f t="shared" si="352"/>
        <v>9004.0319999999992</v>
      </c>
      <c r="AK247" s="46" t="s">
        <v>611</v>
      </c>
      <c r="AL247" s="45"/>
      <c r="AM247" s="44">
        <f t="shared" si="353"/>
        <v>398.4</v>
      </c>
      <c r="AN247" s="43">
        <f t="shared" si="356"/>
        <v>478.08</v>
      </c>
      <c r="AO247" s="42">
        <f t="shared" si="394"/>
        <v>3320</v>
      </c>
      <c r="AP247" s="41">
        <f t="shared" si="357"/>
        <v>3984</v>
      </c>
      <c r="AU247" s="66">
        <v>32</v>
      </c>
      <c r="AV247" s="40">
        <v>3320</v>
      </c>
      <c r="AX247" s="480"/>
    </row>
    <row r="248" spans="1:50">
      <c r="A248" s="73" t="s">
        <v>1511</v>
      </c>
      <c r="B248" s="72" t="s">
        <v>605</v>
      </c>
      <c r="C248" s="71">
        <v>130</v>
      </c>
      <c r="D248" s="74">
        <v>1000</v>
      </c>
      <c r="E248" s="74">
        <v>600</v>
      </c>
      <c r="F248" s="70" t="str">
        <f t="shared" si="345"/>
        <v>1000x600x130</v>
      </c>
      <c r="G248" s="158" t="s">
        <v>610</v>
      </c>
      <c r="H248" s="68" t="s">
        <v>609</v>
      </c>
      <c r="I248" s="67" t="s">
        <v>1</v>
      </c>
      <c r="J248" s="65" t="str">
        <f t="shared" ref="J248:M251" si="399">$AE248</f>
        <v>C</v>
      </c>
      <c r="K248" s="64" t="str">
        <f t="shared" si="399"/>
        <v>C</v>
      </c>
      <c r="L248" s="64" t="str">
        <f t="shared" si="399"/>
        <v>C</v>
      </c>
      <c r="M248" s="63" t="str">
        <f t="shared" si="399"/>
        <v>C</v>
      </c>
      <c r="N248" s="62">
        <v>4</v>
      </c>
      <c r="O248" s="55">
        <f t="shared" si="347"/>
        <v>2.4</v>
      </c>
      <c r="P248" s="54">
        <f t="shared" si="348"/>
        <v>0.312</v>
      </c>
      <c r="Q248" s="53">
        <f t="shared" si="349"/>
        <v>9.984</v>
      </c>
      <c r="R248" s="163"/>
      <c r="S248" s="59"/>
      <c r="T248" s="162"/>
      <c r="U248" s="160"/>
      <c r="V248" s="161"/>
      <c r="W248" s="160"/>
      <c r="X248" s="160"/>
      <c r="Y248" s="159"/>
      <c r="Z248" s="57">
        <v>260</v>
      </c>
      <c r="AA248" s="56" t="s">
        <v>3</v>
      </c>
      <c r="AB248" s="55">
        <f t="shared" si="341"/>
        <v>624</v>
      </c>
      <c r="AC248" s="54">
        <f t="shared" si="342"/>
        <v>81.12</v>
      </c>
      <c r="AD248" s="53">
        <f t="shared" si="343"/>
        <v>2595.84</v>
      </c>
      <c r="AE248" s="155" t="s">
        <v>134</v>
      </c>
      <c r="AF248" s="51">
        <f t="shared" si="354"/>
        <v>902</v>
      </c>
      <c r="AG248" s="50" t="s">
        <v>1</v>
      </c>
      <c r="AH248" s="49">
        <f t="shared" si="350"/>
        <v>2164.7999999999997</v>
      </c>
      <c r="AI248" s="48">
        <f t="shared" si="351"/>
        <v>281.42399999999998</v>
      </c>
      <c r="AJ248" s="47">
        <f t="shared" si="352"/>
        <v>9005.5679999999993</v>
      </c>
      <c r="AK248" s="46" t="s">
        <v>608</v>
      </c>
      <c r="AL248" s="45"/>
      <c r="AM248" s="44">
        <f t="shared" si="353"/>
        <v>431.6</v>
      </c>
      <c r="AN248" s="43">
        <f t="shared" si="356"/>
        <v>517.91999999999996</v>
      </c>
      <c r="AO248" s="42">
        <f t="shared" si="394"/>
        <v>3320</v>
      </c>
      <c r="AP248" s="41">
        <f t="shared" si="357"/>
        <v>3984</v>
      </c>
      <c r="AU248" s="66">
        <v>32</v>
      </c>
      <c r="AV248" s="40">
        <v>3320</v>
      </c>
      <c r="AX248" s="480"/>
    </row>
    <row r="249" spans="1:50">
      <c r="A249" s="73" t="s">
        <v>1511</v>
      </c>
      <c r="B249" s="72" t="s">
        <v>605</v>
      </c>
      <c r="C249" s="71">
        <v>150</v>
      </c>
      <c r="D249" s="74">
        <v>1000</v>
      </c>
      <c r="E249" s="74">
        <v>600</v>
      </c>
      <c r="F249" s="70" t="str">
        <f t="shared" si="345"/>
        <v>1000x600x150</v>
      </c>
      <c r="G249" s="158" t="s">
        <v>607</v>
      </c>
      <c r="H249" s="68" t="s">
        <v>606</v>
      </c>
      <c r="I249" s="67" t="s">
        <v>1</v>
      </c>
      <c r="J249" s="65" t="str">
        <f t="shared" si="399"/>
        <v>C</v>
      </c>
      <c r="K249" s="64" t="str">
        <f t="shared" si="399"/>
        <v>C</v>
      </c>
      <c r="L249" s="64" t="str">
        <f t="shared" si="399"/>
        <v>C</v>
      </c>
      <c r="M249" s="63" t="str">
        <f t="shared" si="399"/>
        <v>C</v>
      </c>
      <c r="N249" s="62">
        <v>4</v>
      </c>
      <c r="O249" s="55">
        <f t="shared" si="347"/>
        <v>2.4</v>
      </c>
      <c r="P249" s="54">
        <f t="shared" si="348"/>
        <v>0.36</v>
      </c>
      <c r="Q249" s="53">
        <f t="shared" si="349"/>
        <v>11.52</v>
      </c>
      <c r="R249" s="163"/>
      <c r="S249" s="59"/>
      <c r="T249" s="162"/>
      <c r="U249" s="160"/>
      <c r="V249" s="161"/>
      <c r="W249" s="160"/>
      <c r="X249" s="160"/>
      <c r="Y249" s="159"/>
      <c r="Z249" s="57">
        <v>208</v>
      </c>
      <c r="AA249" s="56" t="s">
        <v>3</v>
      </c>
      <c r="AB249" s="55">
        <f t="shared" si="341"/>
        <v>499.2</v>
      </c>
      <c r="AC249" s="54">
        <f t="shared" si="342"/>
        <v>74.88</v>
      </c>
      <c r="AD249" s="53">
        <f t="shared" si="343"/>
        <v>2396.16</v>
      </c>
      <c r="AE249" s="155" t="s">
        <v>134</v>
      </c>
      <c r="AF249" s="51">
        <f t="shared" si="354"/>
        <v>782</v>
      </c>
      <c r="AG249" s="50" t="s">
        <v>1</v>
      </c>
      <c r="AH249" s="49">
        <f t="shared" si="350"/>
        <v>1876.8</v>
      </c>
      <c r="AI249" s="48">
        <f t="shared" si="351"/>
        <v>281.52</v>
      </c>
      <c r="AJ249" s="47">
        <f t="shared" si="352"/>
        <v>9008.64</v>
      </c>
      <c r="AK249" s="46" t="s">
        <v>604</v>
      </c>
      <c r="AL249" s="45"/>
      <c r="AM249" s="44">
        <f t="shared" si="353"/>
        <v>498</v>
      </c>
      <c r="AN249" s="43">
        <f t="shared" si="356"/>
        <v>597.6</v>
      </c>
      <c r="AO249" s="42">
        <f t="shared" si="394"/>
        <v>3320</v>
      </c>
      <c r="AP249" s="41">
        <f t="shared" si="357"/>
        <v>3984</v>
      </c>
      <c r="AU249" s="66">
        <v>32</v>
      </c>
      <c r="AV249" s="40">
        <v>3320</v>
      </c>
      <c r="AX249" s="480"/>
    </row>
    <row r="250" spans="1:50">
      <c r="A250" s="73" t="s">
        <v>1511</v>
      </c>
      <c r="B250" s="70" t="s">
        <v>594</v>
      </c>
      <c r="C250" s="71">
        <v>100</v>
      </c>
      <c r="D250" s="71">
        <v>1000</v>
      </c>
      <c r="E250" s="71">
        <v>600</v>
      </c>
      <c r="F250" s="70" t="str">
        <f t="shared" si="345"/>
        <v>1000x600x100</v>
      </c>
      <c r="G250" s="158" t="s">
        <v>593</v>
      </c>
      <c r="H250" s="68" t="s">
        <v>592</v>
      </c>
      <c r="I250" s="67" t="s">
        <v>1</v>
      </c>
      <c r="J250" s="65"/>
      <c r="K250" s="64" t="str">
        <f t="shared" si="399"/>
        <v>C</v>
      </c>
      <c r="L250" s="64"/>
      <c r="M250" s="63"/>
      <c r="N250" s="62">
        <v>3</v>
      </c>
      <c r="O250" s="55">
        <f t="shared" si="347"/>
        <v>1.8</v>
      </c>
      <c r="P250" s="54">
        <f t="shared" si="348"/>
        <v>0.18</v>
      </c>
      <c r="Q250" s="53">
        <f t="shared" si="349"/>
        <v>16.2</v>
      </c>
      <c r="R250" s="163"/>
      <c r="S250" s="59"/>
      <c r="T250" s="162"/>
      <c r="U250" s="160"/>
      <c r="V250" s="161"/>
      <c r="W250" s="160"/>
      <c r="X250" s="160"/>
      <c r="Y250" s="159"/>
      <c r="Z250" s="57">
        <v>416</v>
      </c>
      <c r="AA250" s="56" t="s">
        <v>3</v>
      </c>
      <c r="AB250" s="55">
        <f t="shared" si="341"/>
        <v>748.80000000000007</v>
      </c>
      <c r="AC250" s="54">
        <f t="shared" si="342"/>
        <v>74.88</v>
      </c>
      <c r="AD250" s="53">
        <f t="shared" si="343"/>
        <v>6739.2</v>
      </c>
      <c r="AE250" s="155" t="s">
        <v>134</v>
      </c>
      <c r="AF250" s="51">
        <f t="shared" si="354"/>
        <v>556</v>
      </c>
      <c r="AG250" s="50" t="s">
        <v>1</v>
      </c>
      <c r="AH250" s="49">
        <f t="shared" si="350"/>
        <v>1000.8000000000001</v>
      </c>
      <c r="AI250" s="48">
        <f t="shared" si="351"/>
        <v>100.08</v>
      </c>
      <c r="AJ250" s="47">
        <f t="shared" si="352"/>
        <v>9007.1999999999989</v>
      </c>
      <c r="AK250" s="46" t="s">
        <v>591</v>
      </c>
      <c r="AL250" s="45"/>
      <c r="AM250" s="44">
        <f t="shared" si="353"/>
        <v>696</v>
      </c>
      <c r="AN250" s="43">
        <f t="shared" si="356"/>
        <v>835.2</v>
      </c>
      <c r="AO250" s="42">
        <f t="shared" si="394"/>
        <v>6960</v>
      </c>
      <c r="AP250" s="41">
        <f t="shared" si="357"/>
        <v>8352</v>
      </c>
      <c r="AU250" s="66">
        <v>90</v>
      </c>
      <c r="AV250" s="40">
        <v>6960</v>
      </c>
      <c r="AX250" s="480"/>
    </row>
    <row r="251" spans="1:50" ht="15.75" thickBot="1">
      <c r="A251" s="319" t="s">
        <v>1511</v>
      </c>
      <c r="B251" s="247" t="s">
        <v>590</v>
      </c>
      <c r="C251" s="232">
        <v>100</v>
      </c>
      <c r="D251" s="232">
        <v>1000</v>
      </c>
      <c r="E251" s="232">
        <v>600</v>
      </c>
      <c r="F251" s="247" t="str">
        <f t="shared" si="345"/>
        <v>1000x600x100</v>
      </c>
      <c r="G251" s="369" t="s">
        <v>588</v>
      </c>
      <c r="H251" s="322" t="s">
        <v>587</v>
      </c>
      <c r="I251" s="323" t="s">
        <v>1</v>
      </c>
      <c r="J251" s="235"/>
      <c r="K251" s="236" t="str">
        <f t="shared" si="399"/>
        <v>C</v>
      </c>
      <c r="L251" s="236"/>
      <c r="M251" s="237"/>
      <c r="N251" s="238">
        <v>4</v>
      </c>
      <c r="O251" s="239">
        <f t="shared" si="347"/>
        <v>2.4</v>
      </c>
      <c r="P251" s="324">
        <f t="shared" si="348"/>
        <v>0.24</v>
      </c>
      <c r="Q251" s="240">
        <f t="shared" si="349"/>
        <v>18</v>
      </c>
      <c r="R251" s="377"/>
      <c r="S251" s="326"/>
      <c r="T251" s="378"/>
      <c r="U251" s="379"/>
      <c r="V251" s="380"/>
      <c r="W251" s="379"/>
      <c r="X251" s="379"/>
      <c r="Y251" s="381"/>
      <c r="Z251" s="388">
        <v>312</v>
      </c>
      <c r="AA251" s="382" t="s">
        <v>3</v>
      </c>
      <c r="AB251" s="239">
        <f t="shared" si="341"/>
        <v>748.8</v>
      </c>
      <c r="AC251" s="324">
        <f t="shared" si="342"/>
        <v>74.88</v>
      </c>
      <c r="AD251" s="240">
        <f t="shared" si="343"/>
        <v>5616</v>
      </c>
      <c r="AE251" s="383" t="s">
        <v>134</v>
      </c>
      <c r="AF251" s="331">
        <f t="shared" si="354"/>
        <v>500</v>
      </c>
      <c r="AG251" s="384" t="s">
        <v>1</v>
      </c>
      <c r="AH251" s="333">
        <f t="shared" si="350"/>
        <v>1200</v>
      </c>
      <c r="AI251" s="334">
        <f t="shared" si="351"/>
        <v>120</v>
      </c>
      <c r="AJ251" s="335">
        <f t="shared" si="352"/>
        <v>9000</v>
      </c>
      <c r="AK251" s="336" t="s">
        <v>586</v>
      </c>
      <c r="AL251" s="337"/>
      <c r="AM251" s="338">
        <f t="shared" si="353"/>
        <v>632</v>
      </c>
      <c r="AN251" s="339">
        <f t="shared" si="356"/>
        <v>758.4</v>
      </c>
      <c r="AO251" s="340">
        <f t="shared" si="394"/>
        <v>6320</v>
      </c>
      <c r="AP251" s="341">
        <f t="shared" si="357"/>
        <v>7584</v>
      </c>
      <c r="AU251" s="32">
        <v>75</v>
      </c>
      <c r="AV251" s="8">
        <v>6320</v>
      </c>
      <c r="AX251" s="480"/>
    </row>
    <row r="252" spans="1:50">
      <c r="A252" s="351" t="s">
        <v>1512</v>
      </c>
      <c r="B252" s="70" t="s">
        <v>776</v>
      </c>
      <c r="C252" s="185">
        <v>50</v>
      </c>
      <c r="D252" s="71">
        <v>1000</v>
      </c>
      <c r="E252" s="71">
        <v>600</v>
      </c>
      <c r="F252" s="70" t="str">
        <f t="shared" si="345"/>
        <v>1000x600x50</v>
      </c>
      <c r="G252" s="158" t="s">
        <v>796</v>
      </c>
      <c r="H252" s="68" t="s">
        <v>1723</v>
      </c>
      <c r="I252" s="67" t="s">
        <v>1</v>
      </c>
      <c r="J252" s="65" t="s">
        <v>2</v>
      </c>
      <c r="K252" s="503" t="s">
        <v>205</v>
      </c>
      <c r="L252" s="64" t="s">
        <v>2</v>
      </c>
      <c r="M252" s="63"/>
      <c r="N252" s="62">
        <v>10</v>
      </c>
      <c r="O252" s="55">
        <f t="shared" si="347"/>
        <v>6</v>
      </c>
      <c r="P252" s="54">
        <f t="shared" si="348"/>
        <v>0.3</v>
      </c>
      <c r="Q252" s="53">
        <f t="shared" si="349"/>
        <v>13.5</v>
      </c>
      <c r="R252" s="163"/>
      <c r="S252" s="59"/>
      <c r="T252" s="162"/>
      <c r="U252" s="160"/>
      <c r="V252" s="161"/>
      <c r="W252" s="160"/>
      <c r="X252" s="160"/>
      <c r="Y252" s="159"/>
      <c r="Z252" s="57">
        <v>273</v>
      </c>
      <c r="AA252" s="56" t="s">
        <v>3</v>
      </c>
      <c r="AB252" s="55">
        <f t="shared" si="341"/>
        <v>1638</v>
      </c>
      <c r="AC252" s="54">
        <f t="shared" si="342"/>
        <v>81.899999999999991</v>
      </c>
      <c r="AD252" s="53">
        <f t="shared" si="343"/>
        <v>3685.5</v>
      </c>
      <c r="AE252" s="52" t="s">
        <v>1834</v>
      </c>
      <c r="AF252" s="51">
        <f t="shared" si="354"/>
        <v>1</v>
      </c>
      <c r="AG252" s="50" t="s">
        <v>1</v>
      </c>
      <c r="AH252" s="49">
        <f t="shared" si="350"/>
        <v>6</v>
      </c>
      <c r="AI252" s="48">
        <f t="shared" si="351"/>
        <v>0.3</v>
      </c>
      <c r="AJ252" s="47">
        <f t="shared" si="352"/>
        <v>13.5</v>
      </c>
      <c r="AK252" s="46" t="s">
        <v>792</v>
      </c>
      <c r="AL252" s="45"/>
      <c r="AM252" s="44">
        <f t="shared" si="353"/>
        <v>200</v>
      </c>
      <c r="AN252" s="43">
        <f t="shared" ref="AN252:AN261" si="400">ROUND(AM252*1.2,2)</f>
        <v>240</v>
      </c>
      <c r="AO252" s="42">
        <f t="shared" ref="AO252:AO261" si="401">ROUND(AV252*(1-$AP$9),2)</f>
        <v>4000</v>
      </c>
      <c r="AP252" s="41">
        <f t="shared" ref="AP252:AP261" si="402">ROUND(AO252*1.2,2)</f>
        <v>4800</v>
      </c>
      <c r="AU252" s="66">
        <v>45</v>
      </c>
      <c r="AV252" s="40">
        <v>4000</v>
      </c>
      <c r="AX252" s="480"/>
    </row>
    <row r="253" spans="1:50">
      <c r="A253" s="73" t="s">
        <v>1512</v>
      </c>
      <c r="B253" s="72" t="s">
        <v>776</v>
      </c>
      <c r="C253" s="183">
        <v>50</v>
      </c>
      <c r="D253" s="74">
        <v>1000</v>
      </c>
      <c r="E253" s="74">
        <v>600</v>
      </c>
      <c r="F253" s="72" t="str">
        <f t="shared" si="345"/>
        <v>1000x600x50</v>
      </c>
      <c r="G253" s="158" t="s">
        <v>795</v>
      </c>
      <c r="H253" s="68" t="s">
        <v>1721</v>
      </c>
      <c r="I253" s="67" t="s">
        <v>109</v>
      </c>
      <c r="J253" s="65" t="str">
        <f t="shared" ref="J253" si="403">$AE253</f>
        <v>C</v>
      </c>
      <c r="K253" s="64"/>
      <c r="L253" s="64"/>
      <c r="M253" s="63"/>
      <c r="N253" s="62">
        <v>10</v>
      </c>
      <c r="O253" s="55">
        <f t="shared" si="347"/>
        <v>6</v>
      </c>
      <c r="P253" s="54">
        <f t="shared" si="348"/>
        <v>0.3</v>
      </c>
      <c r="Q253" s="53">
        <f t="shared" si="349"/>
        <v>13.5</v>
      </c>
      <c r="R253" s="182">
        <v>8</v>
      </c>
      <c r="S253" s="59">
        <v>2</v>
      </c>
      <c r="T253" s="174">
        <f>R253*N253</f>
        <v>80</v>
      </c>
      <c r="U253" s="55">
        <f>O253*R253</f>
        <v>48</v>
      </c>
      <c r="V253" s="54">
        <f>P253*R253</f>
        <v>2.4</v>
      </c>
      <c r="W253" s="55">
        <f>AU253*V253</f>
        <v>108</v>
      </c>
      <c r="X253" s="55" t="s">
        <v>381</v>
      </c>
      <c r="Y253" s="173">
        <f>R253/S253*N253*C253+140</f>
        <v>2140</v>
      </c>
      <c r="Z253" s="156">
        <f>AA253*R253</f>
        <v>208</v>
      </c>
      <c r="AA253" s="59">
        <v>26</v>
      </c>
      <c r="AB253" s="55">
        <f t="shared" ref="AB253:AB285" si="404">IF($AA253="--",$Z253*O253,$AA253*U253)</f>
        <v>1248</v>
      </c>
      <c r="AC253" s="54">
        <f t="shared" ref="AC253:AC285" si="405">IF($AA253="--",$Z253*P253,$AA253*V253)</f>
        <v>62.4</v>
      </c>
      <c r="AD253" s="53">
        <f t="shared" ref="AD253:AD285" si="406">IF($AA253="--",$Z253*Q253,$AA253*W253)</f>
        <v>2808</v>
      </c>
      <c r="AE253" s="155" t="s">
        <v>134</v>
      </c>
      <c r="AF253" s="51">
        <f t="shared" si="354"/>
        <v>84</v>
      </c>
      <c r="AG253" s="172" t="s">
        <v>137</v>
      </c>
      <c r="AH253" s="49">
        <f t="shared" si="350"/>
        <v>4032</v>
      </c>
      <c r="AI253" s="48">
        <f t="shared" si="351"/>
        <v>201.6</v>
      </c>
      <c r="AJ253" s="47">
        <f t="shared" si="352"/>
        <v>9072</v>
      </c>
      <c r="AK253" s="46" t="s">
        <v>792</v>
      </c>
      <c r="AL253" s="45" t="s">
        <v>794</v>
      </c>
      <c r="AM253" s="44">
        <f t="shared" si="353"/>
        <v>200</v>
      </c>
      <c r="AN253" s="43">
        <f t="shared" si="400"/>
        <v>240</v>
      </c>
      <c r="AO253" s="42">
        <f t="shared" si="401"/>
        <v>4000</v>
      </c>
      <c r="AP253" s="41">
        <f t="shared" si="402"/>
        <v>4800</v>
      </c>
      <c r="AU253" s="66">
        <v>45</v>
      </c>
      <c r="AV253" s="40">
        <v>4000</v>
      </c>
      <c r="AX253" s="480"/>
    </row>
    <row r="254" spans="1:50">
      <c r="A254" s="73" t="s">
        <v>1512</v>
      </c>
      <c r="B254" s="72" t="s">
        <v>776</v>
      </c>
      <c r="C254" s="183">
        <v>50</v>
      </c>
      <c r="D254" s="74">
        <v>1000</v>
      </c>
      <c r="E254" s="74">
        <v>600</v>
      </c>
      <c r="F254" s="72" t="str">
        <f t="shared" si="345"/>
        <v>1000x600x50</v>
      </c>
      <c r="G254" s="158" t="s">
        <v>793</v>
      </c>
      <c r="H254" s="68" t="s">
        <v>1722</v>
      </c>
      <c r="I254" s="67" t="s">
        <v>109</v>
      </c>
      <c r="J254" s="65"/>
      <c r="K254" s="64" t="str">
        <f t="shared" ref="K254:L254" si="407">$AE254</f>
        <v>C</v>
      </c>
      <c r="L254" s="64" t="str">
        <f t="shared" si="407"/>
        <v>C</v>
      </c>
      <c r="M254" s="63"/>
      <c r="N254" s="62">
        <v>10</v>
      </c>
      <c r="O254" s="55">
        <f t="shared" si="347"/>
        <v>6</v>
      </c>
      <c r="P254" s="54">
        <f t="shared" si="348"/>
        <v>0.3</v>
      </c>
      <c r="Q254" s="53">
        <f t="shared" si="349"/>
        <v>13.5</v>
      </c>
      <c r="R254" s="182">
        <v>20</v>
      </c>
      <c r="S254" s="59">
        <v>4</v>
      </c>
      <c r="T254" s="174">
        <f>R254*N254</f>
        <v>200</v>
      </c>
      <c r="U254" s="55">
        <f>O254*R254</f>
        <v>120</v>
      </c>
      <c r="V254" s="54">
        <f>P254*R254</f>
        <v>6</v>
      </c>
      <c r="W254" s="55">
        <f>AU254*V254</f>
        <v>270</v>
      </c>
      <c r="X254" s="55" t="s">
        <v>198</v>
      </c>
      <c r="Y254" s="179">
        <f>R254/S254*N254*C254+140</f>
        <v>2640</v>
      </c>
      <c r="Z254" s="156">
        <f>AA254*R254</f>
        <v>260</v>
      </c>
      <c r="AA254" s="59">
        <v>13</v>
      </c>
      <c r="AB254" s="55">
        <f t="shared" si="404"/>
        <v>1560</v>
      </c>
      <c r="AC254" s="54">
        <f t="shared" si="405"/>
        <v>78</v>
      </c>
      <c r="AD254" s="53">
        <f t="shared" si="406"/>
        <v>3510</v>
      </c>
      <c r="AE254" s="155" t="s">
        <v>134</v>
      </c>
      <c r="AF254" s="51">
        <f t="shared" si="354"/>
        <v>34</v>
      </c>
      <c r="AG254" s="172" t="s">
        <v>137</v>
      </c>
      <c r="AH254" s="49">
        <f t="shared" si="350"/>
        <v>4080</v>
      </c>
      <c r="AI254" s="48">
        <f t="shared" si="351"/>
        <v>204</v>
      </c>
      <c r="AJ254" s="47">
        <f t="shared" si="352"/>
        <v>9180</v>
      </c>
      <c r="AK254" s="46" t="s">
        <v>792</v>
      </c>
      <c r="AL254" s="45" t="s">
        <v>791</v>
      </c>
      <c r="AM254" s="44">
        <f t="shared" si="353"/>
        <v>200</v>
      </c>
      <c r="AN254" s="43">
        <f t="shared" si="400"/>
        <v>240</v>
      </c>
      <c r="AO254" s="42">
        <f t="shared" si="401"/>
        <v>4000</v>
      </c>
      <c r="AP254" s="41">
        <f t="shared" si="402"/>
        <v>4800</v>
      </c>
      <c r="AU254" s="66">
        <v>45</v>
      </c>
      <c r="AV254" s="40">
        <v>4000</v>
      </c>
      <c r="AX254" s="480"/>
    </row>
    <row r="255" spans="1:50">
      <c r="A255" s="73" t="s">
        <v>1512</v>
      </c>
      <c r="B255" s="72" t="s">
        <v>776</v>
      </c>
      <c r="C255" s="71">
        <v>100</v>
      </c>
      <c r="D255" s="74">
        <v>1000</v>
      </c>
      <c r="E255" s="74">
        <v>600</v>
      </c>
      <c r="F255" s="70" t="str">
        <f t="shared" si="345"/>
        <v>1000x600x100</v>
      </c>
      <c r="G255" s="158" t="s">
        <v>790</v>
      </c>
      <c r="H255" s="68" t="s">
        <v>1724</v>
      </c>
      <c r="I255" s="67" t="s">
        <v>1</v>
      </c>
      <c r="J255" s="65" t="s">
        <v>2</v>
      </c>
      <c r="K255" s="503" t="s">
        <v>205</v>
      </c>
      <c r="L255" s="64" t="s">
        <v>2</v>
      </c>
      <c r="M255" s="63"/>
      <c r="N255" s="62">
        <v>5</v>
      </c>
      <c r="O255" s="55">
        <f t="shared" si="347"/>
        <v>3</v>
      </c>
      <c r="P255" s="54">
        <f t="shared" si="348"/>
        <v>0.3</v>
      </c>
      <c r="Q255" s="53">
        <f t="shared" si="349"/>
        <v>13.5</v>
      </c>
      <c r="R255" s="163"/>
      <c r="S255" s="59"/>
      <c r="T255" s="162"/>
      <c r="U255" s="160"/>
      <c r="V255" s="161"/>
      <c r="W255" s="160"/>
      <c r="X255" s="160"/>
      <c r="Y255" s="159"/>
      <c r="Z255" s="57">
        <v>273</v>
      </c>
      <c r="AA255" s="56" t="s">
        <v>3</v>
      </c>
      <c r="AB255" s="55">
        <f t="shared" si="404"/>
        <v>819</v>
      </c>
      <c r="AC255" s="54">
        <f t="shared" si="405"/>
        <v>81.899999999999991</v>
      </c>
      <c r="AD255" s="53">
        <f t="shared" si="406"/>
        <v>3685.5</v>
      </c>
      <c r="AE255" s="52" t="s">
        <v>1834</v>
      </c>
      <c r="AF255" s="51">
        <f t="shared" si="354"/>
        <v>1</v>
      </c>
      <c r="AG255" s="50" t="s">
        <v>1</v>
      </c>
      <c r="AH255" s="49">
        <f t="shared" si="350"/>
        <v>3</v>
      </c>
      <c r="AI255" s="48">
        <f t="shared" si="351"/>
        <v>0.3</v>
      </c>
      <c r="AJ255" s="47">
        <f t="shared" si="352"/>
        <v>13.5</v>
      </c>
      <c r="AK255" s="46" t="s">
        <v>786</v>
      </c>
      <c r="AL255" s="45"/>
      <c r="AM255" s="44">
        <f t="shared" si="353"/>
        <v>400</v>
      </c>
      <c r="AN255" s="43">
        <f t="shared" si="400"/>
        <v>480</v>
      </c>
      <c r="AO255" s="42">
        <f t="shared" si="401"/>
        <v>4000</v>
      </c>
      <c r="AP255" s="41">
        <f t="shared" si="402"/>
        <v>4800</v>
      </c>
      <c r="AU255" s="66">
        <v>45</v>
      </c>
      <c r="AV255" s="40">
        <v>4000</v>
      </c>
      <c r="AX255" s="480"/>
    </row>
    <row r="256" spans="1:50">
      <c r="A256" s="73" t="s">
        <v>1512</v>
      </c>
      <c r="B256" s="72" t="s">
        <v>776</v>
      </c>
      <c r="C256" s="183">
        <v>100</v>
      </c>
      <c r="D256" s="74">
        <v>1000</v>
      </c>
      <c r="E256" s="74">
        <v>600</v>
      </c>
      <c r="F256" s="72" t="str">
        <f t="shared" si="345"/>
        <v>1000x600x100</v>
      </c>
      <c r="G256" s="158" t="s">
        <v>789</v>
      </c>
      <c r="H256" s="68" t="s">
        <v>1725</v>
      </c>
      <c r="I256" s="67" t="s">
        <v>109</v>
      </c>
      <c r="J256" s="65" t="str">
        <f t="shared" ref="J256" si="408">$AE256</f>
        <v>C</v>
      </c>
      <c r="K256" s="64"/>
      <c r="L256" s="64"/>
      <c r="M256" s="63"/>
      <c r="N256" s="62">
        <v>5</v>
      </c>
      <c r="O256" s="55">
        <f t="shared" si="347"/>
        <v>3</v>
      </c>
      <c r="P256" s="54">
        <f t="shared" si="348"/>
        <v>0.3</v>
      </c>
      <c r="Q256" s="53">
        <f t="shared" si="349"/>
        <v>13.5</v>
      </c>
      <c r="R256" s="182">
        <v>8</v>
      </c>
      <c r="S256" s="59">
        <v>2</v>
      </c>
      <c r="T256" s="174">
        <f>R256*N256</f>
        <v>40</v>
      </c>
      <c r="U256" s="55">
        <f>O256*R256</f>
        <v>24</v>
      </c>
      <c r="V256" s="54">
        <f>P256*R256</f>
        <v>2.4</v>
      </c>
      <c r="W256" s="55">
        <f>AU256*V256</f>
        <v>108</v>
      </c>
      <c r="X256" s="55" t="s">
        <v>381</v>
      </c>
      <c r="Y256" s="173">
        <f>R256/S256*N256*C256+140</f>
        <v>2140</v>
      </c>
      <c r="Z256" s="156">
        <f>AA256*R256</f>
        <v>208</v>
      </c>
      <c r="AA256" s="59">
        <v>26</v>
      </c>
      <c r="AB256" s="55">
        <f t="shared" si="404"/>
        <v>624</v>
      </c>
      <c r="AC256" s="54">
        <f t="shared" si="405"/>
        <v>62.4</v>
      </c>
      <c r="AD256" s="53">
        <f t="shared" si="406"/>
        <v>2808</v>
      </c>
      <c r="AE256" s="155" t="s">
        <v>134</v>
      </c>
      <c r="AF256" s="51">
        <f t="shared" si="354"/>
        <v>84</v>
      </c>
      <c r="AG256" s="172" t="s">
        <v>137</v>
      </c>
      <c r="AH256" s="49">
        <f t="shared" si="350"/>
        <v>2016</v>
      </c>
      <c r="AI256" s="48">
        <f t="shared" si="351"/>
        <v>201.6</v>
      </c>
      <c r="AJ256" s="47">
        <f t="shared" si="352"/>
        <v>9072</v>
      </c>
      <c r="AK256" s="46" t="s">
        <v>786</v>
      </c>
      <c r="AL256" s="45" t="s">
        <v>788</v>
      </c>
      <c r="AM256" s="44">
        <f t="shared" si="353"/>
        <v>400</v>
      </c>
      <c r="AN256" s="43">
        <f t="shared" si="400"/>
        <v>480</v>
      </c>
      <c r="AO256" s="42">
        <f t="shared" si="401"/>
        <v>4000</v>
      </c>
      <c r="AP256" s="41">
        <f t="shared" si="402"/>
        <v>4800</v>
      </c>
      <c r="AU256" s="66">
        <v>45</v>
      </c>
      <c r="AV256" s="40">
        <v>4000</v>
      </c>
      <c r="AX256" s="480"/>
    </row>
    <row r="257" spans="1:50">
      <c r="A257" s="73" t="s">
        <v>1512</v>
      </c>
      <c r="B257" s="72" t="s">
        <v>776</v>
      </c>
      <c r="C257" s="183">
        <v>100</v>
      </c>
      <c r="D257" s="74">
        <v>1000</v>
      </c>
      <c r="E257" s="74">
        <v>600</v>
      </c>
      <c r="F257" s="72" t="str">
        <f t="shared" si="345"/>
        <v>1000x600x100</v>
      </c>
      <c r="G257" s="158" t="s">
        <v>787</v>
      </c>
      <c r="H257" s="68" t="s">
        <v>1726</v>
      </c>
      <c r="I257" s="67" t="s">
        <v>109</v>
      </c>
      <c r="J257" s="65"/>
      <c r="K257" s="64" t="str">
        <f t="shared" ref="K257:L257" si="409">$AE257</f>
        <v>C</v>
      </c>
      <c r="L257" s="64" t="str">
        <f t="shared" si="409"/>
        <v>C</v>
      </c>
      <c r="M257" s="63"/>
      <c r="N257" s="62">
        <v>5</v>
      </c>
      <c r="O257" s="55">
        <f t="shared" si="347"/>
        <v>3</v>
      </c>
      <c r="P257" s="54">
        <f t="shared" si="348"/>
        <v>0.3</v>
      </c>
      <c r="Q257" s="53">
        <f t="shared" si="349"/>
        <v>13.5</v>
      </c>
      <c r="R257" s="182">
        <v>20</v>
      </c>
      <c r="S257" s="59">
        <v>4</v>
      </c>
      <c r="T257" s="174">
        <f>R257*N257</f>
        <v>100</v>
      </c>
      <c r="U257" s="55">
        <f>O257*R257</f>
        <v>60</v>
      </c>
      <c r="V257" s="54">
        <f>P257*R257</f>
        <v>6</v>
      </c>
      <c r="W257" s="55">
        <f>AU257*V257</f>
        <v>270</v>
      </c>
      <c r="X257" s="55" t="s">
        <v>198</v>
      </c>
      <c r="Y257" s="179">
        <f>R257/S257*N257*C257+140</f>
        <v>2640</v>
      </c>
      <c r="Z257" s="156">
        <f>AA257*R257</f>
        <v>260</v>
      </c>
      <c r="AA257" s="59">
        <v>13</v>
      </c>
      <c r="AB257" s="55">
        <f t="shared" si="404"/>
        <v>780</v>
      </c>
      <c r="AC257" s="54">
        <f t="shared" si="405"/>
        <v>78</v>
      </c>
      <c r="AD257" s="53">
        <f t="shared" si="406"/>
        <v>3510</v>
      </c>
      <c r="AE257" s="155" t="s">
        <v>134</v>
      </c>
      <c r="AF257" s="51">
        <f t="shared" si="354"/>
        <v>34</v>
      </c>
      <c r="AG257" s="172" t="s">
        <v>137</v>
      </c>
      <c r="AH257" s="49">
        <f t="shared" si="350"/>
        <v>2040</v>
      </c>
      <c r="AI257" s="48">
        <f t="shared" si="351"/>
        <v>204</v>
      </c>
      <c r="AJ257" s="47">
        <f t="shared" si="352"/>
        <v>9180</v>
      </c>
      <c r="AK257" s="46" t="s">
        <v>786</v>
      </c>
      <c r="AL257" s="45" t="s">
        <v>785</v>
      </c>
      <c r="AM257" s="44">
        <f t="shared" si="353"/>
        <v>400</v>
      </c>
      <c r="AN257" s="43">
        <f t="shared" si="400"/>
        <v>480</v>
      </c>
      <c r="AO257" s="42">
        <f t="shared" si="401"/>
        <v>4000</v>
      </c>
      <c r="AP257" s="41">
        <f t="shared" si="402"/>
        <v>4800</v>
      </c>
      <c r="AU257" s="66">
        <v>45</v>
      </c>
      <c r="AV257" s="40">
        <v>4000</v>
      </c>
      <c r="AX257" s="480"/>
    </row>
    <row r="258" spans="1:50">
      <c r="A258" s="73" t="s">
        <v>1512</v>
      </c>
      <c r="B258" s="72" t="s">
        <v>776</v>
      </c>
      <c r="C258" s="71">
        <v>120</v>
      </c>
      <c r="D258" s="74">
        <v>1000</v>
      </c>
      <c r="E258" s="74">
        <v>600</v>
      </c>
      <c r="F258" s="70" t="str">
        <f t="shared" ref="F258" si="410">D258&amp;"x"&amp;E258&amp;"x"&amp;C258</f>
        <v>1000x600x120</v>
      </c>
      <c r="G258" s="493" t="s">
        <v>1812</v>
      </c>
      <c r="H258" s="494" t="s">
        <v>1806</v>
      </c>
      <c r="I258" s="67" t="s">
        <v>1</v>
      </c>
      <c r="J258" s="65" t="str">
        <f t="shared" ref="J258:M260" si="411">$AE258</f>
        <v>C</v>
      </c>
      <c r="K258" s="64" t="str">
        <f t="shared" si="411"/>
        <v>C</v>
      </c>
      <c r="L258" s="64" t="str">
        <f t="shared" si="411"/>
        <v>C</v>
      </c>
      <c r="M258" s="63"/>
      <c r="N258" s="62">
        <v>4</v>
      </c>
      <c r="O258" s="55">
        <f t="shared" ref="O258" si="412">N258*D258*E258/1000000</f>
        <v>2.4</v>
      </c>
      <c r="P258" s="54">
        <f t="shared" ref="P258" si="413">O258*C258/1000</f>
        <v>0.28799999999999998</v>
      </c>
      <c r="Q258" s="53">
        <f t="shared" ref="Q258" si="414">P258*AU258</f>
        <v>12.959999999999999</v>
      </c>
      <c r="R258" s="163"/>
      <c r="S258" s="59"/>
      <c r="T258" s="162"/>
      <c r="U258" s="160"/>
      <c r="V258" s="161"/>
      <c r="W258" s="160"/>
      <c r="X258" s="160"/>
      <c r="Y258" s="159"/>
      <c r="Z258" s="57">
        <v>286</v>
      </c>
      <c r="AA258" s="56" t="s">
        <v>3</v>
      </c>
      <c r="AB258" s="55">
        <f t="shared" ref="AB258" si="415">IF($AA258="--",$Z258*O258,$AA258*U258)</f>
        <v>686.4</v>
      </c>
      <c r="AC258" s="54">
        <f t="shared" ref="AC258" si="416">IF($AA258="--",$Z258*P258,$AA258*V258)</f>
        <v>82.367999999999995</v>
      </c>
      <c r="AD258" s="53">
        <f t="shared" ref="AD258" si="417">IF($AA258="--",$Z258*Q258,$AA258*W258)</f>
        <v>3706.56</v>
      </c>
      <c r="AE258" s="155" t="s">
        <v>134</v>
      </c>
      <c r="AF258" s="51">
        <f t="shared" ref="AF258" si="418">IF(LEFT(AE258,1)="A",1,IF(AG258="пач.",IF(AE258="B",ROUNDUP(6000/Q258,0),ROUNDUP(9000/Q258,0)),IF(AE258="B",ROUNDUP(6000/W258,0),ROUNDUP(9000/W258,0))))</f>
        <v>695</v>
      </c>
      <c r="AG258" s="50" t="s">
        <v>1</v>
      </c>
      <c r="AH258" s="49">
        <f t="shared" ref="AH258" si="419">IF(AG258="пач.",AF258*O258,AF258*U258)</f>
        <v>1668</v>
      </c>
      <c r="AI258" s="48">
        <f t="shared" ref="AI258" si="420">IF(AG258="пач.",AF258*P258,AF258*V258)</f>
        <v>200.16</v>
      </c>
      <c r="AJ258" s="47">
        <f t="shared" ref="AJ258" si="421">IF(AG258="пач.",AF258*Q258,AF258*W258)</f>
        <v>9007.1999999999989</v>
      </c>
      <c r="AK258" s="46" t="s">
        <v>1817</v>
      </c>
      <c r="AL258" s="45"/>
      <c r="AM258" s="44">
        <f t="shared" ref="AM258" si="422">ROUND(AO258*C258/1000,2)</f>
        <v>480</v>
      </c>
      <c r="AN258" s="43">
        <f t="shared" ref="AN258" si="423">ROUND(AM258*1.2,2)</f>
        <v>576</v>
      </c>
      <c r="AO258" s="42">
        <f t="shared" ref="AO258" si="424">ROUND(AV258*(1-$AP$9),2)</f>
        <v>4000</v>
      </c>
      <c r="AP258" s="41">
        <f t="shared" ref="AP258" si="425">ROUND(AO258*1.2,2)</f>
        <v>4800</v>
      </c>
      <c r="AU258" s="66">
        <v>45</v>
      </c>
      <c r="AV258" s="40">
        <v>4000</v>
      </c>
      <c r="AX258" s="480"/>
    </row>
    <row r="259" spans="1:50">
      <c r="A259" s="73" t="s">
        <v>1512</v>
      </c>
      <c r="B259" s="72" t="s">
        <v>776</v>
      </c>
      <c r="C259" s="71">
        <v>130</v>
      </c>
      <c r="D259" s="74">
        <v>1000</v>
      </c>
      <c r="E259" s="74">
        <v>600</v>
      </c>
      <c r="F259" s="70" t="str">
        <f t="shared" si="345"/>
        <v>1000x600x130</v>
      </c>
      <c r="G259" s="158" t="s">
        <v>784</v>
      </c>
      <c r="H259" s="68" t="s">
        <v>783</v>
      </c>
      <c r="I259" s="67" t="s">
        <v>1</v>
      </c>
      <c r="J259" s="65" t="str">
        <f t="shared" si="411"/>
        <v>C</v>
      </c>
      <c r="K259" s="64" t="str">
        <f t="shared" si="411"/>
        <v>C</v>
      </c>
      <c r="L259" s="64" t="str">
        <f t="shared" si="411"/>
        <v>C</v>
      </c>
      <c r="M259" s="63" t="str">
        <f t="shared" si="411"/>
        <v>C</v>
      </c>
      <c r="N259" s="62">
        <v>4</v>
      </c>
      <c r="O259" s="55">
        <f t="shared" si="347"/>
        <v>2.4</v>
      </c>
      <c r="P259" s="54">
        <f t="shared" si="348"/>
        <v>0.312</v>
      </c>
      <c r="Q259" s="53">
        <f t="shared" si="349"/>
        <v>14.04</v>
      </c>
      <c r="R259" s="163"/>
      <c r="S259" s="59"/>
      <c r="T259" s="162"/>
      <c r="U259" s="160"/>
      <c r="V259" s="161"/>
      <c r="W259" s="160"/>
      <c r="X259" s="160"/>
      <c r="Y259" s="159"/>
      <c r="Z259" s="57">
        <v>260</v>
      </c>
      <c r="AA259" s="56" t="s">
        <v>3</v>
      </c>
      <c r="AB259" s="55">
        <f t="shared" si="404"/>
        <v>624</v>
      </c>
      <c r="AC259" s="54">
        <f t="shared" si="405"/>
        <v>81.12</v>
      </c>
      <c r="AD259" s="53">
        <f t="shared" si="406"/>
        <v>3650.3999999999996</v>
      </c>
      <c r="AE259" s="155" t="s">
        <v>134</v>
      </c>
      <c r="AF259" s="51">
        <f t="shared" si="354"/>
        <v>642</v>
      </c>
      <c r="AG259" s="50" t="s">
        <v>1</v>
      </c>
      <c r="AH259" s="49">
        <f t="shared" si="350"/>
        <v>1540.8</v>
      </c>
      <c r="AI259" s="48">
        <f t="shared" si="351"/>
        <v>200.304</v>
      </c>
      <c r="AJ259" s="47">
        <f t="shared" si="352"/>
        <v>9013.68</v>
      </c>
      <c r="AK259" s="46" t="s">
        <v>782</v>
      </c>
      <c r="AL259" s="45"/>
      <c r="AM259" s="44">
        <f t="shared" si="353"/>
        <v>520</v>
      </c>
      <c r="AN259" s="43">
        <f t="shared" si="400"/>
        <v>624</v>
      </c>
      <c r="AO259" s="42">
        <f t="shared" si="401"/>
        <v>4000</v>
      </c>
      <c r="AP259" s="41">
        <f t="shared" si="402"/>
        <v>4800</v>
      </c>
      <c r="AU259" s="66">
        <v>45</v>
      </c>
      <c r="AV259" s="40">
        <v>4000</v>
      </c>
      <c r="AX259" s="480"/>
    </row>
    <row r="260" spans="1:50">
      <c r="A260" s="73" t="s">
        <v>1512</v>
      </c>
      <c r="B260" s="72" t="s">
        <v>776</v>
      </c>
      <c r="C260" s="71">
        <v>150</v>
      </c>
      <c r="D260" s="74">
        <v>1000</v>
      </c>
      <c r="E260" s="74">
        <v>600</v>
      </c>
      <c r="F260" s="70" t="str">
        <f t="shared" si="345"/>
        <v>1000x600x150</v>
      </c>
      <c r="G260" s="158" t="s">
        <v>781</v>
      </c>
      <c r="H260" s="68" t="s">
        <v>780</v>
      </c>
      <c r="I260" s="67" t="s">
        <v>1</v>
      </c>
      <c r="J260" s="65" t="str">
        <f t="shared" si="411"/>
        <v>C</v>
      </c>
      <c r="K260" s="64" t="str">
        <f t="shared" si="411"/>
        <v>C</v>
      </c>
      <c r="L260" s="64" t="str">
        <f t="shared" si="411"/>
        <v>C</v>
      </c>
      <c r="M260" s="63"/>
      <c r="N260" s="62">
        <v>3</v>
      </c>
      <c r="O260" s="55">
        <f t="shared" si="347"/>
        <v>1.8</v>
      </c>
      <c r="P260" s="54">
        <f t="shared" si="348"/>
        <v>0.27</v>
      </c>
      <c r="Q260" s="53">
        <f t="shared" si="349"/>
        <v>12.15</v>
      </c>
      <c r="R260" s="163"/>
      <c r="S260" s="59"/>
      <c r="T260" s="162"/>
      <c r="U260" s="160"/>
      <c r="V260" s="161"/>
      <c r="W260" s="160"/>
      <c r="X260" s="160"/>
      <c r="Y260" s="159"/>
      <c r="Z260" s="57">
        <v>286</v>
      </c>
      <c r="AA260" s="56" t="s">
        <v>3</v>
      </c>
      <c r="AB260" s="55">
        <f t="shared" si="404"/>
        <v>514.80000000000007</v>
      </c>
      <c r="AC260" s="54">
        <f t="shared" si="405"/>
        <v>77.22</v>
      </c>
      <c r="AD260" s="53">
        <f t="shared" si="406"/>
        <v>3474.9</v>
      </c>
      <c r="AE260" s="155" t="s">
        <v>134</v>
      </c>
      <c r="AF260" s="51">
        <f t="shared" si="354"/>
        <v>741</v>
      </c>
      <c r="AG260" s="50" t="s">
        <v>1</v>
      </c>
      <c r="AH260" s="49">
        <f t="shared" si="350"/>
        <v>1333.8</v>
      </c>
      <c r="AI260" s="48">
        <f t="shared" si="351"/>
        <v>200.07000000000002</v>
      </c>
      <c r="AJ260" s="47">
        <f t="shared" si="352"/>
        <v>9003.15</v>
      </c>
      <c r="AK260" s="46" t="s">
        <v>774</v>
      </c>
      <c r="AL260" s="45"/>
      <c r="AM260" s="44">
        <f t="shared" si="353"/>
        <v>600</v>
      </c>
      <c r="AN260" s="43">
        <f t="shared" si="400"/>
        <v>720</v>
      </c>
      <c r="AO260" s="42">
        <f t="shared" si="401"/>
        <v>4000</v>
      </c>
      <c r="AP260" s="41">
        <f t="shared" si="402"/>
        <v>4800</v>
      </c>
      <c r="AU260" s="66">
        <v>45</v>
      </c>
      <c r="AV260" s="40">
        <v>4000</v>
      </c>
      <c r="AX260" s="480"/>
    </row>
    <row r="261" spans="1:50" ht="15.75" thickBot="1">
      <c r="A261" s="319" t="s">
        <v>1512</v>
      </c>
      <c r="B261" s="320" t="s">
        <v>776</v>
      </c>
      <c r="C261" s="321">
        <v>150</v>
      </c>
      <c r="D261" s="321">
        <v>1000</v>
      </c>
      <c r="E261" s="321">
        <v>600</v>
      </c>
      <c r="F261" s="320" t="str">
        <f t="shared" si="345"/>
        <v>1000x600x150</v>
      </c>
      <c r="G261" s="369" t="s">
        <v>779</v>
      </c>
      <c r="H261" s="322" t="s">
        <v>778</v>
      </c>
      <c r="I261" s="323" t="s">
        <v>1</v>
      </c>
      <c r="J261" s="235"/>
      <c r="K261" s="236"/>
      <c r="L261" s="236"/>
      <c r="M261" s="237" t="str">
        <f t="shared" ref="M261" si="426">$AE261</f>
        <v>C</v>
      </c>
      <c r="N261" s="238">
        <v>4</v>
      </c>
      <c r="O261" s="239">
        <f t="shared" si="347"/>
        <v>2.4</v>
      </c>
      <c r="P261" s="324">
        <f t="shared" si="348"/>
        <v>0.36</v>
      </c>
      <c r="Q261" s="240">
        <f t="shared" si="349"/>
        <v>16.2</v>
      </c>
      <c r="R261" s="153"/>
      <c r="S261" s="27"/>
      <c r="T261" s="152"/>
      <c r="U261" s="150"/>
      <c r="V261" s="151"/>
      <c r="W261" s="150"/>
      <c r="X261" s="150"/>
      <c r="Y261" s="149"/>
      <c r="Z261" s="25">
        <v>208</v>
      </c>
      <c r="AA261" s="24" t="s">
        <v>3</v>
      </c>
      <c r="AB261" s="23">
        <f t="shared" si="404"/>
        <v>499.2</v>
      </c>
      <c r="AC261" s="22">
        <f t="shared" si="405"/>
        <v>74.88</v>
      </c>
      <c r="AD261" s="21">
        <f t="shared" si="406"/>
        <v>3369.6</v>
      </c>
      <c r="AE261" s="148" t="s">
        <v>134</v>
      </c>
      <c r="AF261" s="19">
        <f t="shared" si="354"/>
        <v>556</v>
      </c>
      <c r="AG261" s="18" t="s">
        <v>1</v>
      </c>
      <c r="AH261" s="17">
        <f t="shared" si="350"/>
        <v>1334.3999999999999</v>
      </c>
      <c r="AI261" s="16">
        <f t="shared" si="351"/>
        <v>200.16</v>
      </c>
      <c r="AJ261" s="15">
        <f t="shared" si="352"/>
        <v>9007.1999999999989</v>
      </c>
      <c r="AK261" s="14" t="s">
        <v>777</v>
      </c>
      <c r="AL261" s="13"/>
      <c r="AM261" s="12">
        <f t="shared" si="353"/>
        <v>600</v>
      </c>
      <c r="AN261" s="11">
        <f t="shared" si="400"/>
        <v>720</v>
      </c>
      <c r="AO261" s="10">
        <f t="shared" si="401"/>
        <v>4000</v>
      </c>
      <c r="AP261" s="9">
        <f t="shared" si="402"/>
        <v>4800</v>
      </c>
      <c r="AU261" s="66">
        <v>45</v>
      </c>
      <c r="AV261" s="40">
        <v>4000</v>
      </c>
      <c r="AX261" s="480"/>
    </row>
    <row r="262" spans="1:50" ht="15" customHeight="1">
      <c r="A262" s="107" t="s">
        <v>1513</v>
      </c>
      <c r="B262" s="105" t="s">
        <v>363</v>
      </c>
      <c r="C262" s="106">
        <v>60</v>
      </c>
      <c r="D262" s="106">
        <v>1000</v>
      </c>
      <c r="E262" s="106">
        <v>600</v>
      </c>
      <c r="F262" s="105" t="str">
        <f t="shared" si="345"/>
        <v>1000x600x60</v>
      </c>
      <c r="G262" s="170" t="s">
        <v>377</v>
      </c>
      <c r="H262" s="103" t="s">
        <v>376</v>
      </c>
      <c r="I262" s="102" t="s">
        <v>1</v>
      </c>
      <c r="J262" s="100"/>
      <c r="K262" s="99" t="str">
        <f t="shared" ref="K262:L268" si="427">$AE262</f>
        <v>C</v>
      </c>
      <c r="L262" s="99" t="str">
        <f t="shared" si="427"/>
        <v>C</v>
      </c>
      <c r="M262" s="98"/>
      <c r="N262" s="97">
        <v>4</v>
      </c>
      <c r="O262" s="90">
        <f t="shared" si="347"/>
        <v>2.4</v>
      </c>
      <c r="P262" s="89">
        <f t="shared" si="348"/>
        <v>0.14399999999999999</v>
      </c>
      <c r="Q262" s="88">
        <f t="shared" si="349"/>
        <v>23.183999999999997</v>
      </c>
      <c r="R262" s="169"/>
      <c r="S262" s="94"/>
      <c r="T262" s="168"/>
      <c r="U262" s="166"/>
      <c r="V262" s="167"/>
      <c r="W262" s="166"/>
      <c r="X262" s="166"/>
      <c r="Y262" s="165"/>
      <c r="Z262" s="92">
        <v>572</v>
      </c>
      <c r="AA262" s="91" t="s">
        <v>3</v>
      </c>
      <c r="AB262" s="90">
        <f t="shared" si="404"/>
        <v>1372.8</v>
      </c>
      <c r="AC262" s="89">
        <f t="shared" si="405"/>
        <v>82.367999999999995</v>
      </c>
      <c r="AD262" s="88">
        <f t="shared" si="406"/>
        <v>13261.247999999998</v>
      </c>
      <c r="AE262" s="164" t="s">
        <v>134</v>
      </c>
      <c r="AF262" s="86">
        <f t="shared" si="354"/>
        <v>389</v>
      </c>
      <c r="AG262" s="85" t="s">
        <v>1</v>
      </c>
      <c r="AH262" s="84">
        <f t="shared" si="350"/>
        <v>933.59999999999991</v>
      </c>
      <c r="AI262" s="83">
        <f t="shared" si="351"/>
        <v>56.015999999999998</v>
      </c>
      <c r="AJ262" s="82">
        <f t="shared" si="352"/>
        <v>9018.5759999999991</v>
      </c>
      <c r="AK262" s="81" t="s">
        <v>375</v>
      </c>
      <c r="AL262" s="80"/>
      <c r="AM262" s="79">
        <f t="shared" si="353"/>
        <v>710.4</v>
      </c>
      <c r="AN262" s="78">
        <f t="shared" ref="AN262:AN306" si="428">ROUND(AM262*1.2,2)</f>
        <v>852.48</v>
      </c>
      <c r="AO262" s="77">
        <f t="shared" ref="AO262:AO293" si="429">ROUND(AV262*(1-$AP$12),2)</f>
        <v>11840</v>
      </c>
      <c r="AP262" s="76">
        <f t="shared" ref="AP262:AP306" si="430">ROUND(AO262*1.2,2)</f>
        <v>14208</v>
      </c>
      <c r="AU262" s="101">
        <v>161</v>
      </c>
      <c r="AV262" s="75">
        <v>11840</v>
      </c>
      <c r="AX262" s="480"/>
    </row>
    <row r="263" spans="1:50" ht="15" customHeight="1">
      <c r="A263" s="73" t="s">
        <v>1513</v>
      </c>
      <c r="B263" s="72" t="s">
        <v>363</v>
      </c>
      <c r="C263" s="71">
        <v>100</v>
      </c>
      <c r="D263" s="74">
        <v>1000</v>
      </c>
      <c r="E263" s="74">
        <v>600</v>
      </c>
      <c r="F263" s="70" t="str">
        <f t="shared" si="345"/>
        <v>1000x600x100</v>
      </c>
      <c r="G263" s="158" t="s">
        <v>374</v>
      </c>
      <c r="H263" s="68" t="s">
        <v>373</v>
      </c>
      <c r="I263" s="67" t="s">
        <v>1</v>
      </c>
      <c r="J263" s="65"/>
      <c r="K263" s="64" t="str">
        <f t="shared" si="427"/>
        <v>C</v>
      </c>
      <c r="L263" s="64" t="str">
        <f t="shared" si="427"/>
        <v>C</v>
      </c>
      <c r="M263" s="63"/>
      <c r="N263" s="62">
        <v>2</v>
      </c>
      <c r="O263" s="55">
        <f t="shared" si="347"/>
        <v>1.2</v>
      </c>
      <c r="P263" s="54">
        <f t="shared" si="348"/>
        <v>0.12</v>
      </c>
      <c r="Q263" s="53">
        <f t="shared" si="349"/>
        <v>17.52</v>
      </c>
      <c r="R263" s="163"/>
      <c r="S263" s="59"/>
      <c r="T263" s="162"/>
      <c r="U263" s="160"/>
      <c r="V263" s="161"/>
      <c r="W263" s="160"/>
      <c r="X263" s="160"/>
      <c r="Y263" s="159"/>
      <c r="Z263" s="57">
        <v>676</v>
      </c>
      <c r="AA263" s="56" t="s">
        <v>3</v>
      </c>
      <c r="AB263" s="55">
        <f t="shared" si="404"/>
        <v>811.19999999999993</v>
      </c>
      <c r="AC263" s="54">
        <f t="shared" si="405"/>
        <v>81.11999999999999</v>
      </c>
      <c r="AD263" s="53">
        <f t="shared" si="406"/>
        <v>11843.52</v>
      </c>
      <c r="AE263" s="499" t="s">
        <v>134</v>
      </c>
      <c r="AF263" s="51">
        <f t="shared" si="354"/>
        <v>514</v>
      </c>
      <c r="AG263" s="50" t="s">
        <v>1</v>
      </c>
      <c r="AH263" s="49">
        <f t="shared" si="350"/>
        <v>616.79999999999995</v>
      </c>
      <c r="AI263" s="48">
        <f t="shared" si="351"/>
        <v>61.68</v>
      </c>
      <c r="AJ263" s="47">
        <f t="shared" si="352"/>
        <v>9005.2800000000007</v>
      </c>
      <c r="AK263" s="376" t="s">
        <v>1448</v>
      </c>
      <c r="AL263" s="45"/>
      <c r="AM263" s="44">
        <f t="shared" si="353"/>
        <v>1086</v>
      </c>
      <c r="AN263" s="43">
        <f t="shared" si="428"/>
        <v>1303.2</v>
      </c>
      <c r="AO263" s="42">
        <f t="shared" si="429"/>
        <v>10860</v>
      </c>
      <c r="AP263" s="41">
        <f t="shared" si="430"/>
        <v>13032</v>
      </c>
      <c r="AU263" s="66">
        <v>146</v>
      </c>
      <c r="AV263" s="40">
        <v>10860</v>
      </c>
      <c r="AX263" s="480"/>
    </row>
    <row r="264" spans="1:50" ht="15" customHeight="1">
      <c r="A264" s="73" t="s">
        <v>1513</v>
      </c>
      <c r="B264" s="72" t="s">
        <v>363</v>
      </c>
      <c r="C264" s="74">
        <v>100</v>
      </c>
      <c r="D264" s="74">
        <v>1000</v>
      </c>
      <c r="E264" s="74">
        <v>600</v>
      </c>
      <c r="F264" s="72" t="str">
        <f t="shared" si="345"/>
        <v>1000x600x100</v>
      </c>
      <c r="G264" s="158" t="s">
        <v>1446</v>
      </c>
      <c r="H264" s="68" t="s">
        <v>1740</v>
      </c>
      <c r="I264" s="67" t="s">
        <v>109</v>
      </c>
      <c r="J264" s="65"/>
      <c r="K264" s="64" t="str">
        <f t="shared" si="427"/>
        <v>C</v>
      </c>
      <c r="L264" s="64" t="str">
        <f t="shared" si="427"/>
        <v>C</v>
      </c>
      <c r="M264" s="63"/>
      <c r="N264" s="62">
        <v>2</v>
      </c>
      <c r="O264" s="55">
        <f t="shared" si="347"/>
        <v>1.2</v>
      </c>
      <c r="P264" s="54">
        <f t="shared" si="348"/>
        <v>0.12</v>
      </c>
      <c r="Q264" s="53">
        <f t="shared" si="349"/>
        <v>17.52</v>
      </c>
      <c r="R264" s="57">
        <v>48</v>
      </c>
      <c r="S264" s="59">
        <v>4</v>
      </c>
      <c r="T264" s="174">
        <f>R264*N264</f>
        <v>96</v>
      </c>
      <c r="U264" s="55">
        <f>O264*R264</f>
        <v>57.599999999999994</v>
      </c>
      <c r="V264" s="54">
        <f>P264*R264</f>
        <v>5.76</v>
      </c>
      <c r="W264" s="55">
        <f>AU264*V264</f>
        <v>840.95999999999992</v>
      </c>
      <c r="X264" s="55" t="s">
        <v>198</v>
      </c>
      <c r="Y264" s="179">
        <f>R264/S264*N264*C264+140</f>
        <v>2540</v>
      </c>
      <c r="Z264" s="156">
        <f>AA264*R264</f>
        <v>624</v>
      </c>
      <c r="AA264" s="59">
        <v>13</v>
      </c>
      <c r="AB264" s="55">
        <f t="shared" si="404"/>
        <v>748.8</v>
      </c>
      <c r="AC264" s="54">
        <f t="shared" si="405"/>
        <v>74.88</v>
      </c>
      <c r="AD264" s="53">
        <f t="shared" si="406"/>
        <v>10932.48</v>
      </c>
      <c r="AE264" s="155" t="s">
        <v>134</v>
      </c>
      <c r="AF264" s="51">
        <f t="shared" si="354"/>
        <v>11</v>
      </c>
      <c r="AG264" s="172" t="s">
        <v>137</v>
      </c>
      <c r="AH264" s="49">
        <f t="shared" si="350"/>
        <v>633.59999999999991</v>
      </c>
      <c r="AI264" s="48">
        <f t="shared" si="351"/>
        <v>63.36</v>
      </c>
      <c r="AJ264" s="47">
        <f t="shared" si="352"/>
        <v>9250.56</v>
      </c>
      <c r="AK264" s="376" t="s">
        <v>1448</v>
      </c>
      <c r="AL264" s="393" t="s">
        <v>1447</v>
      </c>
      <c r="AM264" s="44">
        <f t="shared" si="353"/>
        <v>1086</v>
      </c>
      <c r="AN264" s="43">
        <f t="shared" si="428"/>
        <v>1303.2</v>
      </c>
      <c r="AO264" s="42">
        <f t="shared" si="429"/>
        <v>10860</v>
      </c>
      <c r="AP264" s="41">
        <f t="shared" si="430"/>
        <v>13032</v>
      </c>
      <c r="AU264" s="66">
        <v>146</v>
      </c>
      <c r="AV264" s="40">
        <v>10860</v>
      </c>
      <c r="AX264" s="480"/>
    </row>
    <row r="265" spans="1:50" ht="15" customHeight="1">
      <c r="A265" s="73" t="s">
        <v>1513</v>
      </c>
      <c r="B265" s="72" t="s">
        <v>363</v>
      </c>
      <c r="C265" s="74">
        <v>100</v>
      </c>
      <c r="D265" s="71">
        <v>2000</v>
      </c>
      <c r="E265" s="71">
        <v>1200</v>
      </c>
      <c r="F265" s="70" t="str">
        <f t="shared" si="345"/>
        <v>2000x1200x100</v>
      </c>
      <c r="G265" s="158" t="s">
        <v>372</v>
      </c>
      <c r="H265" s="68" t="s">
        <v>371</v>
      </c>
      <c r="I265" s="67" t="s">
        <v>107</v>
      </c>
      <c r="J265" s="65"/>
      <c r="K265" s="64" t="str">
        <f t="shared" si="427"/>
        <v>C</v>
      </c>
      <c r="L265" s="64" t="str">
        <f t="shared" si="427"/>
        <v>C</v>
      </c>
      <c r="M265" s="63"/>
      <c r="N265" s="157"/>
      <c r="O265" s="55"/>
      <c r="P265" s="54"/>
      <c r="Q265" s="53"/>
      <c r="R265" s="61" t="s">
        <v>3</v>
      </c>
      <c r="S265" s="60">
        <v>1</v>
      </c>
      <c r="T265" s="59">
        <v>24</v>
      </c>
      <c r="U265" s="55">
        <f>T265*D265*E265/1000000</f>
        <v>57.6</v>
      </c>
      <c r="V265" s="54">
        <f>U265*C265/1000</f>
        <v>5.76</v>
      </c>
      <c r="W265" s="55">
        <f>AU265*V265</f>
        <v>840.95999999999992</v>
      </c>
      <c r="X265" s="55" t="s">
        <v>198</v>
      </c>
      <c r="Y265" s="58">
        <f>T265/S265*C265+140</f>
        <v>2540</v>
      </c>
      <c r="Z265" s="156" t="s">
        <v>3</v>
      </c>
      <c r="AA265" s="59">
        <v>13</v>
      </c>
      <c r="AB265" s="55">
        <f t="shared" si="404"/>
        <v>748.80000000000007</v>
      </c>
      <c r="AC265" s="54">
        <f t="shared" si="405"/>
        <v>74.88</v>
      </c>
      <c r="AD265" s="53">
        <f t="shared" si="406"/>
        <v>10932.48</v>
      </c>
      <c r="AE265" s="155" t="s">
        <v>134</v>
      </c>
      <c r="AF265" s="51">
        <f t="shared" si="354"/>
        <v>11</v>
      </c>
      <c r="AG265" s="172" t="s">
        <v>137</v>
      </c>
      <c r="AH265" s="49">
        <f t="shared" si="350"/>
        <v>633.6</v>
      </c>
      <c r="AI265" s="48">
        <f t="shared" si="351"/>
        <v>63.36</v>
      </c>
      <c r="AJ265" s="47">
        <f t="shared" si="352"/>
        <v>9250.56</v>
      </c>
      <c r="AK265" s="46"/>
      <c r="AL265" s="45" t="s">
        <v>370</v>
      </c>
      <c r="AM265" s="44">
        <f t="shared" si="353"/>
        <v>1086</v>
      </c>
      <c r="AN265" s="43">
        <f t="shared" si="428"/>
        <v>1303.2</v>
      </c>
      <c r="AO265" s="42">
        <f t="shared" si="429"/>
        <v>10860</v>
      </c>
      <c r="AP265" s="41">
        <f t="shared" si="430"/>
        <v>13032</v>
      </c>
      <c r="AU265" s="66">
        <v>146</v>
      </c>
      <c r="AV265" s="40">
        <v>10860</v>
      </c>
      <c r="AX265" s="480"/>
    </row>
    <row r="266" spans="1:50" ht="15" customHeight="1">
      <c r="A266" s="73" t="s">
        <v>1513</v>
      </c>
      <c r="B266" s="72" t="s">
        <v>363</v>
      </c>
      <c r="C266" s="71">
        <v>120</v>
      </c>
      <c r="D266" s="71">
        <v>1000</v>
      </c>
      <c r="E266" s="71">
        <v>600</v>
      </c>
      <c r="F266" s="70" t="str">
        <f t="shared" si="345"/>
        <v>1000x600x120</v>
      </c>
      <c r="G266" s="158" t="s">
        <v>369</v>
      </c>
      <c r="H266" s="68" t="s">
        <v>368</v>
      </c>
      <c r="I266" s="67" t="s">
        <v>1</v>
      </c>
      <c r="J266" s="65"/>
      <c r="K266" s="64" t="str">
        <f t="shared" si="427"/>
        <v>C</v>
      </c>
      <c r="L266" s="64" t="str">
        <f t="shared" si="427"/>
        <v>C</v>
      </c>
      <c r="M266" s="63"/>
      <c r="N266" s="62">
        <v>2</v>
      </c>
      <c r="O266" s="55">
        <f>N266*D266*E266/1000000</f>
        <v>1.2</v>
      </c>
      <c r="P266" s="54">
        <f>O266*C266/1000</f>
        <v>0.14399999999999999</v>
      </c>
      <c r="Q266" s="53">
        <f>P266*AU266</f>
        <v>20.591999999999999</v>
      </c>
      <c r="R266" s="163"/>
      <c r="S266" s="59"/>
      <c r="T266" s="162"/>
      <c r="U266" s="160"/>
      <c r="V266" s="161"/>
      <c r="W266" s="160"/>
      <c r="X266" s="160"/>
      <c r="Y266" s="159"/>
      <c r="Z266" s="57">
        <v>572</v>
      </c>
      <c r="AA266" s="56" t="s">
        <v>3</v>
      </c>
      <c r="AB266" s="55">
        <f t="shared" si="404"/>
        <v>686.4</v>
      </c>
      <c r="AC266" s="54">
        <f t="shared" si="405"/>
        <v>82.367999999999995</v>
      </c>
      <c r="AD266" s="53">
        <f t="shared" si="406"/>
        <v>11778.624</v>
      </c>
      <c r="AE266" s="155" t="s">
        <v>134</v>
      </c>
      <c r="AF266" s="51">
        <f t="shared" si="354"/>
        <v>438</v>
      </c>
      <c r="AG266" s="50" t="s">
        <v>1</v>
      </c>
      <c r="AH266" s="49">
        <f t="shared" si="350"/>
        <v>525.6</v>
      </c>
      <c r="AI266" s="48">
        <f t="shared" si="351"/>
        <v>63.071999999999996</v>
      </c>
      <c r="AJ266" s="47">
        <f t="shared" si="352"/>
        <v>9019.2960000000003</v>
      </c>
      <c r="AK266" s="46" t="s">
        <v>367</v>
      </c>
      <c r="AL266" s="45"/>
      <c r="AM266" s="44">
        <f t="shared" si="353"/>
        <v>1288.8</v>
      </c>
      <c r="AN266" s="43">
        <f t="shared" si="428"/>
        <v>1546.56</v>
      </c>
      <c r="AO266" s="42">
        <f t="shared" si="429"/>
        <v>10740</v>
      </c>
      <c r="AP266" s="41">
        <f t="shared" si="430"/>
        <v>12888</v>
      </c>
      <c r="AU266" s="66">
        <v>143</v>
      </c>
      <c r="AV266" s="40">
        <v>10740</v>
      </c>
      <c r="AX266" s="480"/>
    </row>
    <row r="267" spans="1:50" ht="15" customHeight="1">
      <c r="A267" s="73" t="s">
        <v>1513</v>
      </c>
      <c r="B267" s="72" t="s">
        <v>363</v>
      </c>
      <c r="C267" s="71">
        <v>150</v>
      </c>
      <c r="D267" s="74">
        <v>1000</v>
      </c>
      <c r="E267" s="74">
        <v>600</v>
      </c>
      <c r="F267" s="70" t="str">
        <f t="shared" si="345"/>
        <v>1000x600x150</v>
      </c>
      <c r="G267" s="158" t="s">
        <v>366</v>
      </c>
      <c r="H267" s="68" t="s">
        <v>365</v>
      </c>
      <c r="I267" s="67" t="s">
        <v>1</v>
      </c>
      <c r="J267" s="65"/>
      <c r="K267" s="64"/>
      <c r="L267" s="64" t="str">
        <f t="shared" si="427"/>
        <v>C</v>
      </c>
      <c r="M267" s="63"/>
      <c r="N267" s="62">
        <v>2</v>
      </c>
      <c r="O267" s="55">
        <f>N267*D267*E267/1000000</f>
        <v>1.2</v>
      </c>
      <c r="P267" s="54">
        <f>O267*C267/1000</f>
        <v>0.18</v>
      </c>
      <c r="Q267" s="53">
        <f>P267*AU267</f>
        <v>25.38</v>
      </c>
      <c r="R267" s="163"/>
      <c r="S267" s="59"/>
      <c r="T267" s="162"/>
      <c r="U267" s="160"/>
      <c r="V267" s="161"/>
      <c r="W267" s="160"/>
      <c r="X267" s="160"/>
      <c r="Y267" s="159"/>
      <c r="Z267" s="57">
        <v>416</v>
      </c>
      <c r="AA267" s="56" t="s">
        <v>3</v>
      </c>
      <c r="AB267" s="55">
        <f t="shared" si="404"/>
        <v>499.2</v>
      </c>
      <c r="AC267" s="54">
        <f t="shared" si="405"/>
        <v>74.88</v>
      </c>
      <c r="AD267" s="53">
        <f t="shared" si="406"/>
        <v>10558.08</v>
      </c>
      <c r="AE267" s="155" t="s">
        <v>134</v>
      </c>
      <c r="AF267" s="51">
        <f t="shared" si="354"/>
        <v>355</v>
      </c>
      <c r="AG267" s="50" t="s">
        <v>1</v>
      </c>
      <c r="AH267" s="49">
        <f t="shared" si="350"/>
        <v>426</v>
      </c>
      <c r="AI267" s="48">
        <f t="shared" si="351"/>
        <v>63.9</v>
      </c>
      <c r="AJ267" s="47">
        <f t="shared" si="352"/>
        <v>9009.9</v>
      </c>
      <c r="AK267" s="46" t="s">
        <v>364</v>
      </c>
      <c r="AL267" s="45"/>
      <c r="AM267" s="44">
        <f t="shared" si="353"/>
        <v>1539</v>
      </c>
      <c r="AN267" s="43">
        <f t="shared" si="428"/>
        <v>1846.8</v>
      </c>
      <c r="AO267" s="42">
        <f t="shared" si="429"/>
        <v>10260</v>
      </c>
      <c r="AP267" s="41">
        <f t="shared" si="430"/>
        <v>12312</v>
      </c>
      <c r="AU267" s="66">
        <v>141</v>
      </c>
      <c r="AV267" s="40">
        <v>10260</v>
      </c>
      <c r="AX267" s="480"/>
    </row>
    <row r="268" spans="1:50" ht="15" customHeight="1">
      <c r="A268" s="73" t="s">
        <v>1513</v>
      </c>
      <c r="B268" s="72" t="s">
        <v>363</v>
      </c>
      <c r="C268" s="71">
        <v>200</v>
      </c>
      <c r="D268" s="74">
        <v>1000</v>
      </c>
      <c r="E268" s="74">
        <v>600</v>
      </c>
      <c r="F268" s="70" t="str">
        <f t="shared" si="345"/>
        <v>1000x600x200</v>
      </c>
      <c r="G268" s="158" t="s">
        <v>362</v>
      </c>
      <c r="H268" s="68" t="s">
        <v>361</v>
      </c>
      <c r="I268" s="67" t="s">
        <v>1</v>
      </c>
      <c r="J268" s="65"/>
      <c r="K268" s="64"/>
      <c r="L268" s="64" t="str">
        <f t="shared" si="427"/>
        <v>C</v>
      </c>
      <c r="M268" s="63"/>
      <c r="N268" s="62">
        <v>1</v>
      </c>
      <c r="O268" s="55">
        <f>N268*D268*E268/1000000</f>
        <v>0.6</v>
      </c>
      <c r="P268" s="54">
        <f>O268*C268/1000</f>
        <v>0.12</v>
      </c>
      <c r="Q268" s="53">
        <f>P268*AU268</f>
        <v>16.559999999999999</v>
      </c>
      <c r="R268" s="163"/>
      <c r="S268" s="59"/>
      <c r="T268" s="162"/>
      <c r="U268" s="160"/>
      <c r="V268" s="161"/>
      <c r="W268" s="160"/>
      <c r="X268" s="160"/>
      <c r="Y268" s="159"/>
      <c r="Z268" s="57">
        <v>676</v>
      </c>
      <c r="AA268" s="56" t="s">
        <v>3</v>
      </c>
      <c r="AB268" s="55">
        <f t="shared" si="404"/>
        <v>405.59999999999997</v>
      </c>
      <c r="AC268" s="54">
        <f t="shared" si="405"/>
        <v>81.11999999999999</v>
      </c>
      <c r="AD268" s="53">
        <f t="shared" si="406"/>
        <v>11194.56</v>
      </c>
      <c r="AE268" s="499" t="s">
        <v>134</v>
      </c>
      <c r="AF268" s="51">
        <f t="shared" si="354"/>
        <v>544</v>
      </c>
      <c r="AG268" s="50" t="s">
        <v>1</v>
      </c>
      <c r="AH268" s="49">
        <f t="shared" si="350"/>
        <v>326.39999999999998</v>
      </c>
      <c r="AI268" s="48">
        <f t="shared" si="351"/>
        <v>65.28</v>
      </c>
      <c r="AJ268" s="47">
        <f t="shared" si="352"/>
        <v>9008.64</v>
      </c>
      <c r="AK268" s="46" t="s">
        <v>360</v>
      </c>
      <c r="AL268" s="45"/>
      <c r="AM268" s="44">
        <f t="shared" si="353"/>
        <v>1948</v>
      </c>
      <c r="AN268" s="43">
        <f t="shared" si="428"/>
        <v>2337.6</v>
      </c>
      <c r="AO268" s="42">
        <f t="shared" si="429"/>
        <v>9740</v>
      </c>
      <c r="AP268" s="41">
        <f t="shared" si="430"/>
        <v>11688</v>
      </c>
      <c r="AU268" s="66">
        <v>138</v>
      </c>
      <c r="AV268" s="40">
        <v>9740</v>
      </c>
      <c r="AX268" s="480"/>
    </row>
    <row r="269" spans="1:50" ht="15" customHeight="1">
      <c r="A269" s="73" t="s">
        <v>1513</v>
      </c>
      <c r="B269" s="70" t="s">
        <v>338</v>
      </c>
      <c r="C269" s="71">
        <v>60</v>
      </c>
      <c r="D269" s="71">
        <v>1000</v>
      </c>
      <c r="E269" s="71">
        <v>600</v>
      </c>
      <c r="F269" s="70" t="str">
        <f t="shared" si="345"/>
        <v>1000x600x60</v>
      </c>
      <c r="G269" s="158" t="s">
        <v>359</v>
      </c>
      <c r="H269" s="68" t="s">
        <v>358</v>
      </c>
      <c r="I269" s="67" t="s">
        <v>1</v>
      </c>
      <c r="J269" s="65"/>
      <c r="K269" s="64" t="str">
        <f t="shared" ref="K269:L269" si="431">$AE269</f>
        <v>C</v>
      </c>
      <c r="L269" s="64" t="str">
        <f t="shared" si="431"/>
        <v>C</v>
      </c>
      <c r="M269" s="63"/>
      <c r="N269" s="62">
        <v>4</v>
      </c>
      <c r="O269" s="55">
        <f>N269*D269*E269/1000000</f>
        <v>2.4</v>
      </c>
      <c r="P269" s="54">
        <f>O269*C269/1000</f>
        <v>0.14399999999999999</v>
      </c>
      <c r="Q269" s="53">
        <f>P269*AU269</f>
        <v>20.303999999999998</v>
      </c>
      <c r="R269" s="163"/>
      <c r="S269" s="59"/>
      <c r="T269" s="162"/>
      <c r="U269" s="160"/>
      <c r="V269" s="161"/>
      <c r="W269" s="160"/>
      <c r="X269" s="160"/>
      <c r="Y269" s="159"/>
      <c r="Z269" s="57">
        <v>572</v>
      </c>
      <c r="AA269" s="56" t="s">
        <v>3</v>
      </c>
      <c r="AB269" s="55">
        <f t="shared" si="404"/>
        <v>1372.8</v>
      </c>
      <c r="AC269" s="54">
        <f t="shared" si="405"/>
        <v>82.367999999999995</v>
      </c>
      <c r="AD269" s="53">
        <f t="shared" si="406"/>
        <v>11613.887999999999</v>
      </c>
      <c r="AE269" s="499" t="s">
        <v>134</v>
      </c>
      <c r="AF269" s="51">
        <f t="shared" si="354"/>
        <v>444</v>
      </c>
      <c r="AG269" s="50" t="s">
        <v>1</v>
      </c>
      <c r="AH269" s="49">
        <f t="shared" si="350"/>
        <v>1065.5999999999999</v>
      </c>
      <c r="AI269" s="48">
        <f t="shared" si="351"/>
        <v>63.935999999999993</v>
      </c>
      <c r="AJ269" s="47">
        <f t="shared" si="352"/>
        <v>9014.9759999999987</v>
      </c>
      <c r="AK269" s="46" t="s">
        <v>357</v>
      </c>
      <c r="AL269" s="45"/>
      <c r="AM269" s="44">
        <f t="shared" si="353"/>
        <v>634.79999999999995</v>
      </c>
      <c r="AN269" s="43">
        <f t="shared" si="428"/>
        <v>761.76</v>
      </c>
      <c r="AO269" s="42">
        <f t="shared" si="429"/>
        <v>10580</v>
      </c>
      <c r="AP269" s="41">
        <f t="shared" si="430"/>
        <v>12696</v>
      </c>
      <c r="AU269" s="66">
        <v>141</v>
      </c>
      <c r="AV269" s="40">
        <v>10580</v>
      </c>
      <c r="AX269" s="480"/>
    </row>
    <row r="270" spans="1:50" ht="15" customHeight="1">
      <c r="A270" s="73" t="s">
        <v>1513</v>
      </c>
      <c r="B270" s="72" t="s">
        <v>338</v>
      </c>
      <c r="C270" s="71">
        <v>100</v>
      </c>
      <c r="D270" s="74">
        <v>1000</v>
      </c>
      <c r="E270" s="74">
        <v>600</v>
      </c>
      <c r="F270" s="70" t="str">
        <f t="shared" si="345"/>
        <v>1000x600x100</v>
      </c>
      <c r="G270" s="158" t="s">
        <v>356</v>
      </c>
      <c r="H270" s="68" t="s">
        <v>355</v>
      </c>
      <c r="I270" s="67" t="s">
        <v>1</v>
      </c>
      <c r="J270" s="65" t="str">
        <f t="shared" ref="J270:M275" si="432">$AE270</f>
        <v>B</v>
      </c>
      <c r="K270" s="64" t="str">
        <f t="shared" si="432"/>
        <v>B</v>
      </c>
      <c r="L270" s="64" t="str">
        <f t="shared" si="432"/>
        <v>B</v>
      </c>
      <c r="M270" s="63" t="str">
        <f t="shared" si="432"/>
        <v>B</v>
      </c>
      <c r="N270" s="62">
        <v>3</v>
      </c>
      <c r="O270" s="55">
        <f>N270*D270*E270/1000000</f>
        <v>1.8</v>
      </c>
      <c r="P270" s="54">
        <f>O270*C270/1000</f>
        <v>0.18</v>
      </c>
      <c r="Q270" s="53">
        <f>P270*AU270</f>
        <v>23.04</v>
      </c>
      <c r="R270" s="163"/>
      <c r="S270" s="59"/>
      <c r="T270" s="162"/>
      <c r="U270" s="160"/>
      <c r="V270" s="161"/>
      <c r="W270" s="160"/>
      <c r="X270" s="160"/>
      <c r="Y270" s="159"/>
      <c r="Z270" s="57">
        <v>416</v>
      </c>
      <c r="AA270" s="56" t="s">
        <v>3</v>
      </c>
      <c r="AB270" s="55">
        <f t="shared" si="404"/>
        <v>748.80000000000007</v>
      </c>
      <c r="AC270" s="54">
        <f t="shared" si="405"/>
        <v>74.88</v>
      </c>
      <c r="AD270" s="53">
        <f t="shared" si="406"/>
        <v>9584.64</v>
      </c>
      <c r="AE270" s="472" t="s">
        <v>205</v>
      </c>
      <c r="AF270" s="51">
        <f t="shared" si="354"/>
        <v>261</v>
      </c>
      <c r="AG270" s="50" t="s">
        <v>1</v>
      </c>
      <c r="AH270" s="49">
        <f t="shared" si="350"/>
        <v>469.8</v>
      </c>
      <c r="AI270" s="48">
        <f t="shared" si="351"/>
        <v>46.98</v>
      </c>
      <c r="AJ270" s="47">
        <f t="shared" si="352"/>
        <v>6013.44</v>
      </c>
      <c r="AK270" s="46" t="s">
        <v>354</v>
      </c>
      <c r="AL270" s="45"/>
      <c r="AM270" s="44">
        <f t="shared" si="353"/>
        <v>960</v>
      </c>
      <c r="AN270" s="43">
        <f t="shared" si="428"/>
        <v>1152</v>
      </c>
      <c r="AO270" s="42">
        <f t="shared" si="429"/>
        <v>9600</v>
      </c>
      <c r="AP270" s="41">
        <f t="shared" si="430"/>
        <v>11520</v>
      </c>
      <c r="AU270" s="66">
        <v>128</v>
      </c>
      <c r="AV270" s="40">
        <v>9600</v>
      </c>
      <c r="AX270" s="480"/>
    </row>
    <row r="271" spans="1:50" ht="15" customHeight="1">
      <c r="A271" s="73" t="s">
        <v>1513</v>
      </c>
      <c r="B271" s="72" t="s">
        <v>338</v>
      </c>
      <c r="C271" s="74">
        <v>100</v>
      </c>
      <c r="D271" s="71">
        <v>2000</v>
      </c>
      <c r="E271" s="71">
        <v>1200</v>
      </c>
      <c r="F271" s="70" t="str">
        <f t="shared" si="345"/>
        <v>2000x1200x100</v>
      </c>
      <c r="G271" s="158" t="s">
        <v>353</v>
      </c>
      <c r="H271" s="68" t="s">
        <v>352</v>
      </c>
      <c r="I271" s="67" t="s">
        <v>107</v>
      </c>
      <c r="J271" s="65" t="str">
        <f t="shared" si="432"/>
        <v>C</v>
      </c>
      <c r="K271" s="64" t="str">
        <f t="shared" si="432"/>
        <v>C</v>
      </c>
      <c r="L271" s="64" t="str">
        <f t="shared" si="432"/>
        <v>C</v>
      </c>
      <c r="M271" s="63"/>
      <c r="N271" s="157"/>
      <c r="O271" s="55"/>
      <c r="P271" s="54"/>
      <c r="Q271" s="53"/>
      <c r="R271" s="61" t="s">
        <v>3</v>
      </c>
      <c r="S271" s="60">
        <v>1</v>
      </c>
      <c r="T271" s="59">
        <v>24</v>
      </c>
      <c r="U271" s="55">
        <f>T271*D271*E271/1000000</f>
        <v>57.6</v>
      </c>
      <c r="V271" s="54">
        <f>U271*C271/1000</f>
        <v>5.76</v>
      </c>
      <c r="W271" s="55">
        <f>AU271*V271</f>
        <v>737.28</v>
      </c>
      <c r="X271" s="55" t="s">
        <v>198</v>
      </c>
      <c r="Y271" s="58">
        <f>T271/S271*C271+140</f>
        <v>2540</v>
      </c>
      <c r="Z271" s="156" t="s">
        <v>3</v>
      </c>
      <c r="AA271" s="59">
        <v>13</v>
      </c>
      <c r="AB271" s="55">
        <f t="shared" si="404"/>
        <v>748.80000000000007</v>
      </c>
      <c r="AC271" s="54">
        <f t="shared" si="405"/>
        <v>74.88</v>
      </c>
      <c r="AD271" s="53">
        <f t="shared" si="406"/>
        <v>9584.64</v>
      </c>
      <c r="AE271" s="155" t="s">
        <v>134</v>
      </c>
      <c r="AF271" s="51">
        <f t="shared" si="354"/>
        <v>13</v>
      </c>
      <c r="AG271" s="172" t="s">
        <v>137</v>
      </c>
      <c r="AH271" s="49">
        <f t="shared" si="350"/>
        <v>748.80000000000007</v>
      </c>
      <c r="AI271" s="48">
        <f t="shared" si="351"/>
        <v>74.88</v>
      </c>
      <c r="AJ271" s="47">
        <f t="shared" si="352"/>
        <v>9584.64</v>
      </c>
      <c r="AK271" s="46"/>
      <c r="AL271" s="45" t="s">
        <v>351</v>
      </c>
      <c r="AM271" s="44">
        <f t="shared" si="353"/>
        <v>960</v>
      </c>
      <c r="AN271" s="43">
        <f t="shared" si="428"/>
        <v>1152</v>
      </c>
      <c r="AO271" s="42">
        <f t="shared" si="429"/>
        <v>9600</v>
      </c>
      <c r="AP271" s="41">
        <f t="shared" si="430"/>
        <v>11520</v>
      </c>
      <c r="AU271" s="66">
        <v>128</v>
      </c>
      <c r="AV271" s="40">
        <v>9600</v>
      </c>
      <c r="AX271" s="480"/>
    </row>
    <row r="272" spans="1:50" ht="15" customHeight="1">
      <c r="A272" s="73" t="s">
        <v>1513</v>
      </c>
      <c r="B272" s="72" t="s">
        <v>338</v>
      </c>
      <c r="C272" s="71">
        <v>120</v>
      </c>
      <c r="D272" s="71">
        <v>1000</v>
      </c>
      <c r="E272" s="71">
        <v>600</v>
      </c>
      <c r="F272" s="70" t="str">
        <f t="shared" si="345"/>
        <v>1000x600x120</v>
      </c>
      <c r="G272" s="158" t="s">
        <v>350</v>
      </c>
      <c r="H272" s="68" t="s">
        <v>349</v>
      </c>
      <c r="I272" s="67" t="s">
        <v>1</v>
      </c>
      <c r="J272" s="65" t="str">
        <f t="shared" si="432"/>
        <v>C</v>
      </c>
      <c r="K272" s="64" t="str">
        <f t="shared" si="432"/>
        <v>C</v>
      </c>
      <c r="L272" s="64" t="str">
        <f t="shared" si="432"/>
        <v>C</v>
      </c>
      <c r="M272" s="63" t="str">
        <f t="shared" ref="M272" si="433">$AE272</f>
        <v>C</v>
      </c>
      <c r="N272" s="62">
        <v>2</v>
      </c>
      <c r="O272" s="55">
        <f>N272*D272*E272/1000000</f>
        <v>1.2</v>
      </c>
      <c r="P272" s="54">
        <f>O272*C272/1000</f>
        <v>0.14399999999999999</v>
      </c>
      <c r="Q272" s="53">
        <f>P272*AU272</f>
        <v>18.143999999999998</v>
      </c>
      <c r="R272" s="163"/>
      <c r="S272" s="59"/>
      <c r="T272" s="162"/>
      <c r="U272" s="160"/>
      <c r="V272" s="161"/>
      <c r="W272" s="160"/>
      <c r="X272" s="160"/>
      <c r="Y272" s="159"/>
      <c r="Z272" s="57">
        <v>572</v>
      </c>
      <c r="AA272" s="56" t="s">
        <v>3</v>
      </c>
      <c r="AB272" s="55">
        <f t="shared" si="404"/>
        <v>686.4</v>
      </c>
      <c r="AC272" s="54">
        <f t="shared" si="405"/>
        <v>82.367999999999995</v>
      </c>
      <c r="AD272" s="53">
        <f t="shared" si="406"/>
        <v>10378.367999999999</v>
      </c>
      <c r="AE272" s="155" t="s">
        <v>134</v>
      </c>
      <c r="AF272" s="51">
        <f t="shared" si="354"/>
        <v>497</v>
      </c>
      <c r="AG272" s="50" t="s">
        <v>1</v>
      </c>
      <c r="AH272" s="49">
        <f t="shared" si="350"/>
        <v>596.4</v>
      </c>
      <c r="AI272" s="48">
        <f t="shared" si="351"/>
        <v>71.567999999999998</v>
      </c>
      <c r="AJ272" s="47">
        <f t="shared" si="352"/>
        <v>9017.5679999999993</v>
      </c>
      <c r="AK272" s="46" t="s">
        <v>348</v>
      </c>
      <c r="AL272" s="45"/>
      <c r="AM272" s="44">
        <f t="shared" si="353"/>
        <v>1123.2</v>
      </c>
      <c r="AN272" s="43">
        <f t="shared" si="428"/>
        <v>1347.84</v>
      </c>
      <c r="AO272" s="42">
        <f t="shared" si="429"/>
        <v>9360</v>
      </c>
      <c r="AP272" s="41">
        <f t="shared" si="430"/>
        <v>11232</v>
      </c>
      <c r="AU272" s="66">
        <v>126</v>
      </c>
      <c r="AV272" s="40">
        <v>9360</v>
      </c>
      <c r="AX272" s="480"/>
    </row>
    <row r="273" spans="1:50" ht="15" customHeight="1">
      <c r="A273" s="73" t="s">
        <v>1513</v>
      </c>
      <c r="B273" s="72" t="s">
        <v>338</v>
      </c>
      <c r="C273" s="74">
        <v>120</v>
      </c>
      <c r="D273" s="71">
        <v>2000</v>
      </c>
      <c r="E273" s="71">
        <v>1200</v>
      </c>
      <c r="F273" s="70" t="str">
        <f t="shared" si="345"/>
        <v>2000x1200x120</v>
      </c>
      <c r="G273" s="158" t="s">
        <v>1353</v>
      </c>
      <c r="H273" s="68" t="s">
        <v>1354</v>
      </c>
      <c r="I273" s="67" t="s">
        <v>107</v>
      </c>
      <c r="J273" s="65" t="str">
        <f t="shared" si="432"/>
        <v>C</v>
      </c>
      <c r="K273" s="64" t="str">
        <f t="shared" si="432"/>
        <v>C</v>
      </c>
      <c r="L273" s="64" t="str">
        <f t="shared" si="432"/>
        <v>C</v>
      </c>
      <c r="M273" s="63"/>
      <c r="N273" s="157"/>
      <c r="O273" s="55"/>
      <c r="P273" s="54"/>
      <c r="Q273" s="53"/>
      <c r="R273" s="61" t="s">
        <v>3</v>
      </c>
      <c r="S273" s="60">
        <v>1</v>
      </c>
      <c r="T273" s="59">
        <v>20</v>
      </c>
      <c r="U273" s="55">
        <f>T273*D273*E273/1000000</f>
        <v>48</v>
      </c>
      <c r="V273" s="54">
        <f>U273*C273/1000</f>
        <v>5.76</v>
      </c>
      <c r="W273" s="55">
        <f>AU273*V273</f>
        <v>725.76</v>
      </c>
      <c r="X273" s="55" t="s">
        <v>198</v>
      </c>
      <c r="Y273" s="58">
        <f>T273/S273*C273+140</f>
        <v>2540</v>
      </c>
      <c r="Z273" s="156" t="s">
        <v>3</v>
      </c>
      <c r="AA273" s="59">
        <v>13</v>
      </c>
      <c r="AB273" s="55">
        <f t="shared" si="404"/>
        <v>624</v>
      </c>
      <c r="AC273" s="54">
        <f t="shared" si="405"/>
        <v>74.88</v>
      </c>
      <c r="AD273" s="53">
        <f t="shared" si="406"/>
        <v>9434.8799999999992</v>
      </c>
      <c r="AE273" s="155" t="s">
        <v>134</v>
      </c>
      <c r="AF273" s="51">
        <f t="shared" si="354"/>
        <v>13</v>
      </c>
      <c r="AG273" s="172" t="s">
        <v>137</v>
      </c>
      <c r="AH273" s="49">
        <f t="shared" si="350"/>
        <v>624</v>
      </c>
      <c r="AI273" s="48">
        <f t="shared" si="351"/>
        <v>74.88</v>
      </c>
      <c r="AJ273" s="47">
        <f t="shared" si="352"/>
        <v>9434.8799999999992</v>
      </c>
      <c r="AK273" s="46"/>
      <c r="AL273" s="45" t="s">
        <v>1355</v>
      </c>
      <c r="AM273" s="44">
        <f t="shared" si="353"/>
        <v>1123.2</v>
      </c>
      <c r="AN273" s="43">
        <f t="shared" si="428"/>
        <v>1347.84</v>
      </c>
      <c r="AO273" s="42">
        <f t="shared" si="429"/>
        <v>9360</v>
      </c>
      <c r="AP273" s="41">
        <f t="shared" si="430"/>
        <v>11232</v>
      </c>
      <c r="AU273" s="66">
        <v>126</v>
      </c>
      <c r="AV273" s="40">
        <v>9360</v>
      </c>
      <c r="AX273" s="480"/>
    </row>
    <row r="274" spans="1:50" ht="15" customHeight="1">
      <c r="A274" s="73" t="s">
        <v>1513</v>
      </c>
      <c r="B274" s="72" t="s">
        <v>338</v>
      </c>
      <c r="C274" s="71">
        <v>150</v>
      </c>
      <c r="D274" s="71">
        <v>1000</v>
      </c>
      <c r="E274" s="71">
        <v>600</v>
      </c>
      <c r="F274" s="70" t="str">
        <f t="shared" si="345"/>
        <v>1000x600x150</v>
      </c>
      <c r="G274" s="158" t="s">
        <v>347</v>
      </c>
      <c r="H274" s="68" t="s">
        <v>346</v>
      </c>
      <c r="I274" s="67" t="s">
        <v>1</v>
      </c>
      <c r="J274" s="65" t="str">
        <f t="shared" si="432"/>
        <v>B</v>
      </c>
      <c r="K274" s="64" t="str">
        <f t="shared" si="432"/>
        <v>B</v>
      </c>
      <c r="L274" s="64" t="str">
        <f t="shared" si="432"/>
        <v>B</v>
      </c>
      <c r="M274" s="63" t="str">
        <f t="shared" ref="M274" si="434">$AE274</f>
        <v>B</v>
      </c>
      <c r="N274" s="62">
        <v>2</v>
      </c>
      <c r="O274" s="55">
        <f>N274*D274*E274/1000000</f>
        <v>1.2</v>
      </c>
      <c r="P274" s="54">
        <f>O274*C274/1000</f>
        <v>0.18</v>
      </c>
      <c r="Q274" s="53">
        <f>P274*AU274</f>
        <v>22.32</v>
      </c>
      <c r="R274" s="163"/>
      <c r="S274" s="59"/>
      <c r="T274" s="162"/>
      <c r="U274" s="160"/>
      <c r="V274" s="161"/>
      <c r="W274" s="160"/>
      <c r="X274" s="160"/>
      <c r="Y274" s="159"/>
      <c r="Z274" s="57">
        <v>416</v>
      </c>
      <c r="AA274" s="56" t="s">
        <v>3</v>
      </c>
      <c r="AB274" s="55">
        <f t="shared" si="404"/>
        <v>499.2</v>
      </c>
      <c r="AC274" s="54">
        <f t="shared" si="405"/>
        <v>74.88</v>
      </c>
      <c r="AD274" s="53">
        <f t="shared" si="406"/>
        <v>9285.1200000000008</v>
      </c>
      <c r="AE274" s="472" t="s">
        <v>205</v>
      </c>
      <c r="AF274" s="51">
        <f t="shared" si="354"/>
        <v>269</v>
      </c>
      <c r="AG274" s="50" t="s">
        <v>1</v>
      </c>
      <c r="AH274" s="49">
        <f t="shared" si="350"/>
        <v>322.8</v>
      </c>
      <c r="AI274" s="48">
        <f t="shared" si="351"/>
        <v>48.42</v>
      </c>
      <c r="AJ274" s="47">
        <f t="shared" si="352"/>
        <v>6004.08</v>
      </c>
      <c r="AK274" s="46" t="s">
        <v>345</v>
      </c>
      <c r="AL274" s="45"/>
      <c r="AM274" s="44">
        <f t="shared" si="353"/>
        <v>1350</v>
      </c>
      <c r="AN274" s="43">
        <f t="shared" si="428"/>
        <v>1620</v>
      </c>
      <c r="AO274" s="42">
        <f t="shared" si="429"/>
        <v>9000</v>
      </c>
      <c r="AP274" s="41">
        <f t="shared" si="430"/>
        <v>10800</v>
      </c>
      <c r="AU274" s="66">
        <v>124</v>
      </c>
      <c r="AV274" s="40">
        <v>9000</v>
      </c>
      <c r="AX274" s="480"/>
    </row>
    <row r="275" spans="1:50" ht="15" customHeight="1">
      <c r="A275" s="73" t="s">
        <v>1513</v>
      </c>
      <c r="B275" s="72" t="s">
        <v>338</v>
      </c>
      <c r="C275" s="74">
        <v>150</v>
      </c>
      <c r="D275" s="71">
        <v>2000</v>
      </c>
      <c r="E275" s="71">
        <v>1200</v>
      </c>
      <c r="F275" s="70" t="str">
        <f t="shared" si="345"/>
        <v>2000x1200x150</v>
      </c>
      <c r="G275" s="158" t="s">
        <v>344</v>
      </c>
      <c r="H275" s="68" t="s">
        <v>343</v>
      </c>
      <c r="I275" s="67" t="s">
        <v>107</v>
      </c>
      <c r="J275" s="65" t="str">
        <f t="shared" si="432"/>
        <v>C</v>
      </c>
      <c r="K275" s="64" t="str">
        <f t="shared" si="432"/>
        <v>C</v>
      </c>
      <c r="L275" s="64" t="str">
        <f t="shared" si="432"/>
        <v>C</v>
      </c>
      <c r="M275" s="63"/>
      <c r="N275" s="157"/>
      <c r="O275" s="55"/>
      <c r="P275" s="54"/>
      <c r="Q275" s="53"/>
      <c r="R275" s="61" t="s">
        <v>3</v>
      </c>
      <c r="S275" s="60">
        <v>1</v>
      </c>
      <c r="T275" s="59">
        <v>16</v>
      </c>
      <c r="U275" s="55">
        <f>T275*D275*E275/1000000</f>
        <v>38.4</v>
      </c>
      <c r="V275" s="54">
        <f>U275*C275/1000</f>
        <v>5.76</v>
      </c>
      <c r="W275" s="55">
        <f>AU275*V275</f>
        <v>714.24</v>
      </c>
      <c r="X275" s="55" t="s">
        <v>198</v>
      </c>
      <c r="Y275" s="58">
        <f>T275/S275*C275+140</f>
        <v>2540</v>
      </c>
      <c r="Z275" s="156" t="s">
        <v>3</v>
      </c>
      <c r="AA275" s="59">
        <v>13</v>
      </c>
      <c r="AB275" s="55">
        <f t="shared" si="404"/>
        <v>499.2</v>
      </c>
      <c r="AC275" s="54">
        <f t="shared" si="405"/>
        <v>74.88</v>
      </c>
      <c r="AD275" s="53">
        <f t="shared" si="406"/>
        <v>9285.1200000000008</v>
      </c>
      <c r="AE275" s="155" t="s">
        <v>134</v>
      </c>
      <c r="AF275" s="51">
        <f t="shared" si="354"/>
        <v>13</v>
      </c>
      <c r="AG275" s="172" t="s">
        <v>137</v>
      </c>
      <c r="AH275" s="49">
        <f t="shared" si="350"/>
        <v>499.2</v>
      </c>
      <c r="AI275" s="48">
        <f t="shared" si="351"/>
        <v>74.88</v>
      </c>
      <c r="AJ275" s="47">
        <f t="shared" si="352"/>
        <v>9285.1200000000008</v>
      </c>
      <c r="AK275" s="46"/>
      <c r="AL275" s="45" t="s">
        <v>342</v>
      </c>
      <c r="AM275" s="44">
        <f t="shared" si="353"/>
        <v>1350</v>
      </c>
      <c r="AN275" s="43">
        <f t="shared" si="428"/>
        <v>1620</v>
      </c>
      <c r="AO275" s="42">
        <f t="shared" si="429"/>
        <v>9000</v>
      </c>
      <c r="AP275" s="41">
        <f t="shared" si="430"/>
        <v>10800</v>
      </c>
      <c r="AU275" s="66">
        <v>124</v>
      </c>
      <c r="AV275" s="40">
        <v>9000</v>
      </c>
      <c r="AX275" s="480"/>
    </row>
    <row r="276" spans="1:50" ht="15" customHeight="1">
      <c r="A276" s="73" t="s">
        <v>1513</v>
      </c>
      <c r="B276" s="72" t="s">
        <v>338</v>
      </c>
      <c r="C276" s="71">
        <v>180</v>
      </c>
      <c r="D276" s="71">
        <v>1000</v>
      </c>
      <c r="E276" s="71">
        <v>600</v>
      </c>
      <c r="F276" s="70" t="str">
        <f t="shared" si="345"/>
        <v>1000x600x180</v>
      </c>
      <c r="G276" s="158" t="s">
        <v>341</v>
      </c>
      <c r="H276" s="68" t="s">
        <v>340</v>
      </c>
      <c r="I276" s="67" t="s">
        <v>1</v>
      </c>
      <c r="J276" s="65" t="str">
        <f t="shared" ref="J276" si="435">$AE276</f>
        <v>C</v>
      </c>
      <c r="K276" s="64"/>
      <c r="L276" s="64" t="str">
        <f t="shared" ref="L276:M278" si="436">$AE276</f>
        <v>C</v>
      </c>
      <c r="M276" s="63" t="str">
        <f t="shared" si="436"/>
        <v>C</v>
      </c>
      <c r="N276" s="62">
        <v>2</v>
      </c>
      <c r="O276" s="55">
        <f>N276*D276*E276/1000000</f>
        <v>1.2</v>
      </c>
      <c r="P276" s="54">
        <f>O276*C276/1000</f>
        <v>0.216</v>
      </c>
      <c r="Q276" s="53">
        <f>P276*AU276</f>
        <v>26.352</v>
      </c>
      <c r="R276" s="163"/>
      <c r="S276" s="59"/>
      <c r="T276" s="162"/>
      <c r="U276" s="160"/>
      <c r="V276" s="161"/>
      <c r="W276" s="160"/>
      <c r="X276" s="160"/>
      <c r="Y276" s="159"/>
      <c r="Z276" s="57">
        <v>364</v>
      </c>
      <c r="AA276" s="56" t="s">
        <v>3</v>
      </c>
      <c r="AB276" s="55">
        <f t="shared" si="404"/>
        <v>436.8</v>
      </c>
      <c r="AC276" s="54">
        <f t="shared" si="405"/>
        <v>78.623999999999995</v>
      </c>
      <c r="AD276" s="53">
        <f t="shared" si="406"/>
        <v>9592.1280000000006</v>
      </c>
      <c r="AE276" s="155" t="s">
        <v>134</v>
      </c>
      <c r="AF276" s="51">
        <f t="shared" si="354"/>
        <v>342</v>
      </c>
      <c r="AG276" s="50" t="s">
        <v>1</v>
      </c>
      <c r="AH276" s="49">
        <f t="shared" si="350"/>
        <v>410.4</v>
      </c>
      <c r="AI276" s="48">
        <f t="shared" si="351"/>
        <v>73.872</v>
      </c>
      <c r="AJ276" s="47">
        <f t="shared" si="352"/>
        <v>9012.384</v>
      </c>
      <c r="AK276" s="46" t="s">
        <v>339</v>
      </c>
      <c r="AL276" s="45"/>
      <c r="AM276" s="44">
        <f t="shared" si="353"/>
        <v>1562.4</v>
      </c>
      <c r="AN276" s="43">
        <f t="shared" si="428"/>
        <v>1874.88</v>
      </c>
      <c r="AO276" s="42">
        <f t="shared" si="429"/>
        <v>8680</v>
      </c>
      <c r="AP276" s="41">
        <f t="shared" si="430"/>
        <v>10416</v>
      </c>
      <c r="AU276" s="66">
        <v>122</v>
      </c>
      <c r="AV276" s="40">
        <v>8680</v>
      </c>
      <c r="AX276" s="480"/>
    </row>
    <row r="277" spans="1:50" ht="15" customHeight="1">
      <c r="A277" s="73" t="s">
        <v>1513</v>
      </c>
      <c r="B277" s="72" t="s">
        <v>338</v>
      </c>
      <c r="C277" s="71">
        <v>200</v>
      </c>
      <c r="D277" s="74">
        <v>1000</v>
      </c>
      <c r="E277" s="74">
        <v>600</v>
      </c>
      <c r="F277" s="70" t="str">
        <f t="shared" si="345"/>
        <v>1000x600x200</v>
      </c>
      <c r="G277" s="158" t="s">
        <v>337</v>
      </c>
      <c r="H277" s="68" t="s">
        <v>336</v>
      </c>
      <c r="I277" s="67" t="s">
        <v>1</v>
      </c>
      <c r="J277" s="65" t="str">
        <f t="shared" ref="J277" si="437">$AE277</f>
        <v>C</v>
      </c>
      <c r="K277" s="64"/>
      <c r="L277" s="64" t="str">
        <f t="shared" si="436"/>
        <v>C</v>
      </c>
      <c r="M277" s="63"/>
      <c r="N277" s="62">
        <v>1</v>
      </c>
      <c r="O277" s="55">
        <f>N277*D277*E277/1000000</f>
        <v>0.6</v>
      </c>
      <c r="P277" s="54">
        <f>O277*C277/1000</f>
        <v>0.12</v>
      </c>
      <c r="Q277" s="53">
        <f>P277*AU277</f>
        <v>14.52</v>
      </c>
      <c r="R277" s="163"/>
      <c r="S277" s="59"/>
      <c r="T277" s="162"/>
      <c r="U277" s="160"/>
      <c r="V277" s="161"/>
      <c r="W277" s="160"/>
      <c r="X277" s="160"/>
      <c r="Y277" s="159"/>
      <c r="Z277" s="57">
        <v>676</v>
      </c>
      <c r="AA277" s="56" t="s">
        <v>3</v>
      </c>
      <c r="AB277" s="55">
        <f t="shared" si="404"/>
        <v>405.59999999999997</v>
      </c>
      <c r="AC277" s="54">
        <f t="shared" si="405"/>
        <v>81.11999999999999</v>
      </c>
      <c r="AD277" s="53">
        <f t="shared" si="406"/>
        <v>9815.52</v>
      </c>
      <c r="AE277" s="499" t="s">
        <v>134</v>
      </c>
      <c r="AF277" s="51">
        <f t="shared" si="354"/>
        <v>620</v>
      </c>
      <c r="AG277" s="50" t="s">
        <v>1</v>
      </c>
      <c r="AH277" s="49">
        <f t="shared" si="350"/>
        <v>372</v>
      </c>
      <c r="AI277" s="48">
        <f t="shared" si="351"/>
        <v>74.399999999999991</v>
      </c>
      <c r="AJ277" s="47">
        <f t="shared" si="352"/>
        <v>9002.4</v>
      </c>
      <c r="AK277" s="46" t="s">
        <v>335</v>
      </c>
      <c r="AL277" s="45"/>
      <c r="AM277" s="44">
        <f t="shared" si="353"/>
        <v>1696</v>
      </c>
      <c r="AN277" s="43">
        <f t="shared" si="428"/>
        <v>2035.2</v>
      </c>
      <c r="AO277" s="42">
        <f t="shared" si="429"/>
        <v>8480</v>
      </c>
      <c r="AP277" s="41">
        <f t="shared" si="430"/>
        <v>10176</v>
      </c>
      <c r="AU277" s="66">
        <v>121</v>
      </c>
      <c r="AV277" s="40">
        <v>8480</v>
      </c>
      <c r="AX277" s="480"/>
    </row>
    <row r="278" spans="1:50" ht="15" customHeight="1">
      <c r="A278" s="73" t="s">
        <v>1513</v>
      </c>
      <c r="B278" s="70" t="s">
        <v>315</v>
      </c>
      <c r="C278" s="71">
        <v>60</v>
      </c>
      <c r="D278" s="71">
        <v>1000</v>
      </c>
      <c r="E278" s="71">
        <v>600</v>
      </c>
      <c r="F278" s="70" t="str">
        <f t="shared" si="345"/>
        <v>1000x600x60</v>
      </c>
      <c r="G278" s="158" t="s">
        <v>334</v>
      </c>
      <c r="H278" s="68" t="s">
        <v>1360</v>
      </c>
      <c r="I278" s="67" t="s">
        <v>1</v>
      </c>
      <c r="J278" s="65"/>
      <c r="K278" s="64" t="str">
        <f t="shared" ref="K278" si="438">$AE278</f>
        <v>C</v>
      </c>
      <c r="L278" s="64" t="str">
        <f t="shared" si="436"/>
        <v>C</v>
      </c>
      <c r="M278" s="63"/>
      <c r="N278" s="62">
        <v>4</v>
      </c>
      <c r="O278" s="55">
        <f>N278*D278*E278/1000000</f>
        <v>2.4</v>
      </c>
      <c r="P278" s="54">
        <f>O278*C278/1000</f>
        <v>0.14399999999999999</v>
      </c>
      <c r="Q278" s="53">
        <f>P278*AU278</f>
        <v>19.151999999999997</v>
      </c>
      <c r="R278" s="163"/>
      <c r="S278" s="59"/>
      <c r="T278" s="162"/>
      <c r="U278" s="160"/>
      <c r="V278" s="161"/>
      <c r="W278" s="160"/>
      <c r="X278" s="160"/>
      <c r="Y278" s="159"/>
      <c r="Z278" s="57">
        <v>572</v>
      </c>
      <c r="AA278" s="56" t="s">
        <v>3</v>
      </c>
      <c r="AB278" s="55">
        <f t="shared" si="404"/>
        <v>1372.8</v>
      </c>
      <c r="AC278" s="54">
        <f t="shared" si="405"/>
        <v>82.367999999999995</v>
      </c>
      <c r="AD278" s="53">
        <f t="shared" si="406"/>
        <v>10954.943999999998</v>
      </c>
      <c r="AE278" s="155" t="s">
        <v>134</v>
      </c>
      <c r="AF278" s="51">
        <f t="shared" si="354"/>
        <v>470</v>
      </c>
      <c r="AG278" s="50" t="s">
        <v>1</v>
      </c>
      <c r="AH278" s="49">
        <f t="shared" si="350"/>
        <v>1128</v>
      </c>
      <c r="AI278" s="48">
        <f t="shared" si="351"/>
        <v>67.679999999999993</v>
      </c>
      <c r="AJ278" s="47">
        <f t="shared" si="352"/>
        <v>9001.4399999999987</v>
      </c>
      <c r="AK278" s="46" t="s">
        <v>333</v>
      </c>
      <c r="AL278" s="45"/>
      <c r="AM278" s="44">
        <f t="shared" si="353"/>
        <v>600</v>
      </c>
      <c r="AN278" s="43">
        <f t="shared" si="428"/>
        <v>720</v>
      </c>
      <c r="AO278" s="42">
        <f t="shared" si="429"/>
        <v>10000</v>
      </c>
      <c r="AP278" s="41">
        <f t="shared" si="430"/>
        <v>12000</v>
      </c>
      <c r="AU278" s="66">
        <v>133</v>
      </c>
      <c r="AV278" s="40">
        <v>10000</v>
      </c>
      <c r="AX278" s="480"/>
    </row>
    <row r="279" spans="1:50" ht="15" customHeight="1">
      <c r="A279" s="73" t="s">
        <v>1513</v>
      </c>
      <c r="B279" s="72" t="s">
        <v>315</v>
      </c>
      <c r="C279" s="74">
        <v>60</v>
      </c>
      <c r="D279" s="74">
        <v>1000</v>
      </c>
      <c r="E279" s="74">
        <v>600</v>
      </c>
      <c r="F279" s="72" t="str">
        <f t="shared" si="345"/>
        <v>1000x600x60</v>
      </c>
      <c r="G279" s="158" t="s">
        <v>1356</v>
      </c>
      <c r="H279" s="68" t="s">
        <v>1361</v>
      </c>
      <c r="I279" s="67" t="s">
        <v>1</v>
      </c>
      <c r="J279" s="65" t="str">
        <f t="shared" ref="J279:J280" si="439">$AE279</f>
        <v>C</v>
      </c>
      <c r="K279" s="64"/>
      <c r="L279" s="64"/>
      <c r="M279" s="63" t="str">
        <f t="shared" ref="M279" si="440">$AE279</f>
        <v>C</v>
      </c>
      <c r="N279" s="62">
        <v>4</v>
      </c>
      <c r="O279" s="55">
        <f>N279*D279*E279/1000000</f>
        <v>2.4</v>
      </c>
      <c r="P279" s="54">
        <f>O279*C279/1000</f>
        <v>0.14399999999999999</v>
      </c>
      <c r="Q279" s="53">
        <f>P279*AU279</f>
        <v>20.447999999999997</v>
      </c>
      <c r="R279" s="163"/>
      <c r="S279" s="59"/>
      <c r="T279" s="162"/>
      <c r="U279" s="160"/>
      <c r="V279" s="161"/>
      <c r="W279" s="160"/>
      <c r="X279" s="160"/>
      <c r="Y279" s="159"/>
      <c r="Z279" s="57">
        <v>572</v>
      </c>
      <c r="AA279" s="56" t="s">
        <v>3</v>
      </c>
      <c r="AB279" s="55">
        <f t="shared" si="404"/>
        <v>1372.8</v>
      </c>
      <c r="AC279" s="54">
        <f t="shared" si="405"/>
        <v>82.367999999999995</v>
      </c>
      <c r="AD279" s="53">
        <f t="shared" si="406"/>
        <v>11696.255999999998</v>
      </c>
      <c r="AE279" s="155" t="s">
        <v>134</v>
      </c>
      <c r="AF279" s="51">
        <f t="shared" si="354"/>
        <v>441</v>
      </c>
      <c r="AG279" s="50" t="s">
        <v>1</v>
      </c>
      <c r="AH279" s="49">
        <f t="shared" si="350"/>
        <v>1058.3999999999999</v>
      </c>
      <c r="AI279" s="48">
        <f t="shared" si="351"/>
        <v>63.503999999999998</v>
      </c>
      <c r="AJ279" s="47">
        <f t="shared" si="352"/>
        <v>9017.5679999999993</v>
      </c>
      <c r="AK279" s="46" t="s">
        <v>333</v>
      </c>
      <c r="AL279" s="45"/>
      <c r="AM279" s="44">
        <f t="shared" si="353"/>
        <v>600</v>
      </c>
      <c r="AN279" s="43">
        <f t="shared" si="428"/>
        <v>720</v>
      </c>
      <c r="AO279" s="42">
        <f t="shared" si="429"/>
        <v>10000</v>
      </c>
      <c r="AP279" s="41">
        <f t="shared" si="430"/>
        <v>12000</v>
      </c>
      <c r="AU279" s="66">
        <v>142</v>
      </c>
      <c r="AV279" s="40">
        <v>10000</v>
      </c>
      <c r="AX279" s="480"/>
    </row>
    <row r="280" spans="1:50" ht="15" customHeight="1">
      <c r="A280" s="73" t="s">
        <v>1513</v>
      </c>
      <c r="B280" s="72" t="s">
        <v>315</v>
      </c>
      <c r="C280" s="74">
        <v>60</v>
      </c>
      <c r="D280" s="71">
        <v>2000</v>
      </c>
      <c r="E280" s="71">
        <v>1200</v>
      </c>
      <c r="F280" s="70" t="str">
        <f t="shared" si="345"/>
        <v>2000x1200x60</v>
      </c>
      <c r="G280" s="158" t="s">
        <v>1357</v>
      </c>
      <c r="H280" s="68" t="s">
        <v>1358</v>
      </c>
      <c r="I280" s="67" t="s">
        <v>107</v>
      </c>
      <c r="J280" s="65" t="str">
        <f t="shared" si="439"/>
        <v>C</v>
      </c>
      <c r="K280" s="64"/>
      <c r="L280" s="64"/>
      <c r="M280" s="63"/>
      <c r="N280" s="157"/>
      <c r="O280" s="55"/>
      <c r="P280" s="54"/>
      <c r="Q280" s="53"/>
      <c r="R280" s="61" t="s">
        <v>3</v>
      </c>
      <c r="S280" s="60">
        <v>1</v>
      </c>
      <c r="T280" s="59">
        <v>40</v>
      </c>
      <c r="U280" s="55">
        <f>T280*D280*E280/1000000</f>
        <v>96</v>
      </c>
      <c r="V280" s="54">
        <f>U280*C280/1000</f>
        <v>5.76</v>
      </c>
      <c r="W280" s="55">
        <f>AU280*V280</f>
        <v>817.92</v>
      </c>
      <c r="X280" s="55" t="s">
        <v>198</v>
      </c>
      <c r="Y280" s="58">
        <f>T280/S280*C280+140</f>
        <v>2540</v>
      </c>
      <c r="Z280" s="156" t="s">
        <v>3</v>
      </c>
      <c r="AA280" s="59">
        <v>13</v>
      </c>
      <c r="AB280" s="55">
        <f t="shared" si="404"/>
        <v>1248</v>
      </c>
      <c r="AC280" s="54">
        <f t="shared" si="405"/>
        <v>74.88</v>
      </c>
      <c r="AD280" s="53">
        <f t="shared" si="406"/>
        <v>10632.96</v>
      </c>
      <c r="AE280" s="155" t="s">
        <v>134</v>
      </c>
      <c r="AF280" s="51">
        <f t="shared" si="354"/>
        <v>12</v>
      </c>
      <c r="AG280" s="172" t="s">
        <v>137</v>
      </c>
      <c r="AH280" s="49">
        <f t="shared" si="350"/>
        <v>1152</v>
      </c>
      <c r="AI280" s="48">
        <f t="shared" si="351"/>
        <v>69.12</v>
      </c>
      <c r="AJ280" s="47">
        <f t="shared" si="352"/>
        <v>9815.0399999999991</v>
      </c>
      <c r="AK280" s="46"/>
      <c r="AL280" s="45" t="s">
        <v>331</v>
      </c>
      <c r="AM280" s="44">
        <f t="shared" si="353"/>
        <v>600</v>
      </c>
      <c r="AN280" s="43">
        <f t="shared" si="428"/>
        <v>720</v>
      </c>
      <c r="AO280" s="42">
        <f t="shared" si="429"/>
        <v>10000</v>
      </c>
      <c r="AP280" s="41">
        <f t="shared" si="430"/>
        <v>12000</v>
      </c>
      <c r="AU280" s="66">
        <v>142</v>
      </c>
      <c r="AV280" s="40">
        <v>10000</v>
      </c>
      <c r="AX280" s="480"/>
    </row>
    <row r="281" spans="1:50" ht="15" customHeight="1">
      <c r="A281" s="73" t="s">
        <v>1513</v>
      </c>
      <c r="B281" s="72" t="s">
        <v>315</v>
      </c>
      <c r="C281" s="74">
        <v>60</v>
      </c>
      <c r="D281" s="74">
        <v>2000</v>
      </c>
      <c r="E281" s="74">
        <v>1200</v>
      </c>
      <c r="F281" s="72" t="str">
        <f t="shared" si="345"/>
        <v>2000x1200x60</v>
      </c>
      <c r="G281" s="158" t="s">
        <v>332</v>
      </c>
      <c r="H281" s="68" t="s">
        <v>1359</v>
      </c>
      <c r="I281" s="67" t="s">
        <v>107</v>
      </c>
      <c r="J281" s="65"/>
      <c r="K281" s="64" t="str">
        <f t="shared" ref="K281:L281" si="441">$AE281</f>
        <v>C</v>
      </c>
      <c r="L281" s="64" t="str">
        <f t="shared" si="441"/>
        <v>C</v>
      </c>
      <c r="M281" s="63"/>
      <c r="N281" s="157"/>
      <c r="O281" s="55"/>
      <c r="P281" s="54"/>
      <c r="Q281" s="53"/>
      <c r="R281" s="61" t="s">
        <v>3</v>
      </c>
      <c r="S281" s="60">
        <v>1</v>
      </c>
      <c r="T281" s="59">
        <v>40</v>
      </c>
      <c r="U281" s="55">
        <f>T281*D281*E281/1000000</f>
        <v>96</v>
      </c>
      <c r="V281" s="54">
        <f>U281*C281/1000</f>
        <v>5.76</v>
      </c>
      <c r="W281" s="55">
        <f>AU281*V281</f>
        <v>766.07999999999993</v>
      </c>
      <c r="X281" s="55" t="s">
        <v>198</v>
      </c>
      <c r="Y281" s="58">
        <f>T281/S281*C281+140</f>
        <v>2540</v>
      </c>
      <c r="Z281" s="156" t="s">
        <v>3</v>
      </c>
      <c r="AA281" s="59">
        <v>13</v>
      </c>
      <c r="AB281" s="55">
        <f t="shared" si="404"/>
        <v>1248</v>
      </c>
      <c r="AC281" s="54">
        <f t="shared" si="405"/>
        <v>74.88</v>
      </c>
      <c r="AD281" s="53">
        <f t="shared" si="406"/>
        <v>9959.0399999999991</v>
      </c>
      <c r="AE281" s="155" t="s">
        <v>134</v>
      </c>
      <c r="AF281" s="51">
        <f t="shared" si="354"/>
        <v>12</v>
      </c>
      <c r="AG281" s="172" t="s">
        <v>137</v>
      </c>
      <c r="AH281" s="49">
        <f t="shared" si="350"/>
        <v>1152</v>
      </c>
      <c r="AI281" s="48">
        <f t="shared" si="351"/>
        <v>69.12</v>
      </c>
      <c r="AJ281" s="47">
        <f t="shared" si="352"/>
        <v>9192.9599999999991</v>
      </c>
      <c r="AK281" s="46"/>
      <c r="AL281" s="45" t="s">
        <v>331</v>
      </c>
      <c r="AM281" s="44">
        <f t="shared" si="353"/>
        <v>600</v>
      </c>
      <c r="AN281" s="43">
        <f t="shared" si="428"/>
        <v>720</v>
      </c>
      <c r="AO281" s="42">
        <f t="shared" si="429"/>
        <v>10000</v>
      </c>
      <c r="AP281" s="41">
        <f t="shared" si="430"/>
        <v>12000</v>
      </c>
      <c r="AU281" s="66">
        <v>133</v>
      </c>
      <c r="AV281" s="40">
        <v>10000</v>
      </c>
      <c r="AX281" s="480"/>
    </row>
    <row r="282" spans="1:50" ht="15" customHeight="1">
      <c r="A282" s="73" t="s">
        <v>1513</v>
      </c>
      <c r="B282" s="72" t="s">
        <v>315</v>
      </c>
      <c r="C282" s="71">
        <v>100</v>
      </c>
      <c r="D282" s="71">
        <v>1000</v>
      </c>
      <c r="E282" s="71">
        <v>600</v>
      </c>
      <c r="F282" s="70" t="str">
        <f t="shared" si="345"/>
        <v>1000x600x100</v>
      </c>
      <c r="G282" s="158" t="s">
        <v>330</v>
      </c>
      <c r="H282" s="68" t="s">
        <v>329</v>
      </c>
      <c r="I282" s="67" t="s">
        <v>1</v>
      </c>
      <c r="J282" s="65" t="str">
        <f t="shared" ref="J282:M289" si="442">$AE282</f>
        <v>B</v>
      </c>
      <c r="K282" s="64" t="str">
        <f t="shared" si="442"/>
        <v>B</v>
      </c>
      <c r="L282" s="64" t="str">
        <f t="shared" si="442"/>
        <v>B</v>
      </c>
      <c r="M282" s="63" t="str">
        <f t="shared" si="442"/>
        <v>B</v>
      </c>
      <c r="N282" s="62">
        <v>3</v>
      </c>
      <c r="O282" s="55">
        <f>N282*D282*E282/1000000</f>
        <v>1.8</v>
      </c>
      <c r="P282" s="54">
        <f>O282*C282/1000</f>
        <v>0.18</v>
      </c>
      <c r="Q282" s="53">
        <f>P282*AU282</f>
        <v>21.779999999999998</v>
      </c>
      <c r="R282" s="163"/>
      <c r="S282" s="59"/>
      <c r="T282" s="162"/>
      <c r="U282" s="160"/>
      <c r="V282" s="161"/>
      <c r="W282" s="160"/>
      <c r="X282" s="160"/>
      <c r="Y282" s="159"/>
      <c r="Z282" s="57">
        <v>416</v>
      </c>
      <c r="AA282" s="56" t="s">
        <v>3</v>
      </c>
      <c r="AB282" s="55">
        <f t="shared" si="404"/>
        <v>748.80000000000007</v>
      </c>
      <c r="AC282" s="54">
        <f t="shared" si="405"/>
        <v>74.88</v>
      </c>
      <c r="AD282" s="53">
        <f t="shared" si="406"/>
        <v>9060.48</v>
      </c>
      <c r="AE282" s="472" t="s">
        <v>205</v>
      </c>
      <c r="AF282" s="51">
        <f t="shared" si="354"/>
        <v>276</v>
      </c>
      <c r="AG282" s="50" t="s">
        <v>1</v>
      </c>
      <c r="AH282" s="49">
        <f t="shared" si="350"/>
        <v>496.8</v>
      </c>
      <c r="AI282" s="48">
        <f t="shared" si="351"/>
        <v>49.68</v>
      </c>
      <c r="AJ282" s="47">
        <f t="shared" si="352"/>
        <v>6011.28</v>
      </c>
      <c r="AK282" s="46" t="s">
        <v>328</v>
      </c>
      <c r="AL282" s="45"/>
      <c r="AM282" s="44">
        <f t="shared" si="353"/>
        <v>902</v>
      </c>
      <c r="AN282" s="43">
        <f t="shared" si="428"/>
        <v>1082.4000000000001</v>
      </c>
      <c r="AO282" s="42">
        <f t="shared" si="429"/>
        <v>9020</v>
      </c>
      <c r="AP282" s="41">
        <f t="shared" si="430"/>
        <v>10824</v>
      </c>
      <c r="AU282" s="66">
        <v>121</v>
      </c>
      <c r="AV282" s="40">
        <v>9020</v>
      </c>
      <c r="AX282" s="480"/>
    </row>
    <row r="283" spans="1:50" ht="15" customHeight="1">
      <c r="A283" s="73" t="s">
        <v>1513</v>
      </c>
      <c r="B283" s="72" t="s">
        <v>315</v>
      </c>
      <c r="C283" s="74">
        <v>100</v>
      </c>
      <c r="D283" s="71">
        <v>2000</v>
      </c>
      <c r="E283" s="71">
        <v>1200</v>
      </c>
      <c r="F283" s="70" t="str">
        <f t="shared" si="345"/>
        <v>2000x1200x100</v>
      </c>
      <c r="G283" s="69" t="s">
        <v>327</v>
      </c>
      <c r="H283" s="68" t="s">
        <v>326</v>
      </c>
      <c r="I283" s="67" t="s">
        <v>107</v>
      </c>
      <c r="J283" s="65" t="str">
        <f t="shared" si="442"/>
        <v>C</v>
      </c>
      <c r="K283" s="64" t="str">
        <f t="shared" si="442"/>
        <v>C</v>
      </c>
      <c r="L283" s="64" t="str">
        <f t="shared" si="442"/>
        <v>C</v>
      </c>
      <c r="M283" s="63"/>
      <c r="N283" s="157"/>
      <c r="O283" s="55"/>
      <c r="P283" s="54"/>
      <c r="Q283" s="53"/>
      <c r="R283" s="61" t="s">
        <v>3</v>
      </c>
      <c r="S283" s="60">
        <v>1</v>
      </c>
      <c r="T283" s="59">
        <v>24</v>
      </c>
      <c r="U283" s="55">
        <f>T283*D283*E283/1000000</f>
        <v>57.6</v>
      </c>
      <c r="V283" s="54">
        <f>U283*C283/1000</f>
        <v>5.76</v>
      </c>
      <c r="W283" s="55">
        <f>AU283*V283</f>
        <v>696.95999999999992</v>
      </c>
      <c r="X283" s="55" t="s">
        <v>198</v>
      </c>
      <c r="Y283" s="58">
        <f>T283/S283*C283+140</f>
        <v>2540</v>
      </c>
      <c r="Z283" s="156" t="s">
        <v>3</v>
      </c>
      <c r="AA283" s="59">
        <v>13</v>
      </c>
      <c r="AB283" s="55">
        <f t="shared" si="404"/>
        <v>748.80000000000007</v>
      </c>
      <c r="AC283" s="54">
        <f t="shared" si="405"/>
        <v>74.88</v>
      </c>
      <c r="AD283" s="53">
        <f t="shared" si="406"/>
        <v>9060.48</v>
      </c>
      <c r="AE283" s="155" t="s">
        <v>134</v>
      </c>
      <c r="AF283" s="51">
        <f t="shared" si="354"/>
        <v>13</v>
      </c>
      <c r="AG283" s="172" t="s">
        <v>137</v>
      </c>
      <c r="AH283" s="49">
        <f t="shared" si="350"/>
        <v>748.80000000000007</v>
      </c>
      <c r="AI283" s="48">
        <f t="shared" si="351"/>
        <v>74.88</v>
      </c>
      <c r="AJ283" s="47">
        <f t="shared" si="352"/>
        <v>9060.48</v>
      </c>
      <c r="AK283" s="46"/>
      <c r="AL283" s="45" t="s">
        <v>325</v>
      </c>
      <c r="AM283" s="44">
        <f t="shared" si="353"/>
        <v>902</v>
      </c>
      <c r="AN283" s="43">
        <f t="shared" si="428"/>
        <v>1082.4000000000001</v>
      </c>
      <c r="AO283" s="42">
        <f t="shared" si="429"/>
        <v>9020</v>
      </c>
      <c r="AP283" s="41">
        <f t="shared" si="430"/>
        <v>10824</v>
      </c>
      <c r="AU283" s="66">
        <v>121</v>
      </c>
      <c r="AV283" s="40">
        <v>9020</v>
      </c>
      <c r="AX283" s="480"/>
    </row>
    <row r="284" spans="1:50" ht="15" customHeight="1">
      <c r="A284" s="73" t="s">
        <v>1513</v>
      </c>
      <c r="B284" s="72" t="s">
        <v>315</v>
      </c>
      <c r="C284" s="71">
        <v>120</v>
      </c>
      <c r="D284" s="71">
        <v>1000</v>
      </c>
      <c r="E284" s="71">
        <v>600</v>
      </c>
      <c r="F284" s="70" t="str">
        <f t="shared" si="345"/>
        <v>1000x600x120</v>
      </c>
      <c r="G284" s="158" t="s">
        <v>324</v>
      </c>
      <c r="H284" s="68" t="s">
        <v>323</v>
      </c>
      <c r="I284" s="67" t="s">
        <v>1</v>
      </c>
      <c r="J284" s="65" t="str">
        <f t="shared" si="442"/>
        <v>C</v>
      </c>
      <c r="K284" s="64" t="str">
        <f t="shared" si="442"/>
        <v>C</v>
      </c>
      <c r="L284" s="64" t="str">
        <f t="shared" si="442"/>
        <v>C</v>
      </c>
      <c r="M284" s="63" t="str">
        <f t="shared" si="442"/>
        <v>C</v>
      </c>
      <c r="N284" s="62">
        <v>2</v>
      </c>
      <c r="O284" s="55">
        <f>N284*D284*E284/1000000</f>
        <v>1.2</v>
      </c>
      <c r="P284" s="54">
        <f>O284*C284/1000</f>
        <v>0.14399999999999999</v>
      </c>
      <c r="Q284" s="53">
        <f>P284*AU284</f>
        <v>17.135999999999999</v>
      </c>
      <c r="R284" s="163"/>
      <c r="S284" s="59"/>
      <c r="T284" s="162"/>
      <c r="U284" s="160"/>
      <c r="V284" s="161"/>
      <c r="W284" s="160"/>
      <c r="X284" s="160"/>
      <c r="Y284" s="159"/>
      <c r="Z284" s="57">
        <v>572</v>
      </c>
      <c r="AA284" s="56" t="s">
        <v>3</v>
      </c>
      <c r="AB284" s="55">
        <f t="shared" si="404"/>
        <v>686.4</v>
      </c>
      <c r="AC284" s="54">
        <f t="shared" si="405"/>
        <v>82.367999999999995</v>
      </c>
      <c r="AD284" s="53">
        <f t="shared" si="406"/>
        <v>9801.7919999999995</v>
      </c>
      <c r="AE284" s="155" t="s">
        <v>134</v>
      </c>
      <c r="AF284" s="51">
        <f t="shared" si="354"/>
        <v>526</v>
      </c>
      <c r="AG284" s="50" t="s">
        <v>1</v>
      </c>
      <c r="AH284" s="49">
        <f t="shared" si="350"/>
        <v>631.19999999999993</v>
      </c>
      <c r="AI284" s="48">
        <f t="shared" si="351"/>
        <v>75.744</v>
      </c>
      <c r="AJ284" s="47">
        <f t="shared" si="352"/>
        <v>9013.5360000000001</v>
      </c>
      <c r="AK284" s="46" t="s">
        <v>322</v>
      </c>
      <c r="AL284" s="45"/>
      <c r="AM284" s="44">
        <f t="shared" si="353"/>
        <v>1053.5999999999999</v>
      </c>
      <c r="AN284" s="43">
        <f t="shared" si="428"/>
        <v>1264.32</v>
      </c>
      <c r="AO284" s="42">
        <f t="shared" si="429"/>
        <v>8780</v>
      </c>
      <c r="AP284" s="41">
        <f t="shared" si="430"/>
        <v>10536</v>
      </c>
      <c r="AU284" s="66">
        <v>119</v>
      </c>
      <c r="AV284" s="40">
        <v>8780</v>
      </c>
      <c r="AX284" s="480"/>
    </row>
    <row r="285" spans="1:50" ht="15" customHeight="1">
      <c r="A285" s="73" t="s">
        <v>1513</v>
      </c>
      <c r="B285" s="72" t="s">
        <v>315</v>
      </c>
      <c r="C285" s="71">
        <v>150</v>
      </c>
      <c r="D285" s="74">
        <v>1000</v>
      </c>
      <c r="E285" s="74">
        <v>600</v>
      </c>
      <c r="F285" s="70" t="str">
        <f t="shared" si="345"/>
        <v>1000x600x150</v>
      </c>
      <c r="G285" s="158" t="s">
        <v>321</v>
      </c>
      <c r="H285" s="68" t="s">
        <v>320</v>
      </c>
      <c r="I285" s="67" t="s">
        <v>1</v>
      </c>
      <c r="J285" s="65" t="str">
        <f t="shared" si="442"/>
        <v>B</v>
      </c>
      <c r="K285" s="64" t="str">
        <f t="shared" si="442"/>
        <v>B</v>
      </c>
      <c r="L285" s="64" t="str">
        <f t="shared" si="442"/>
        <v>B</v>
      </c>
      <c r="M285" s="63" t="str">
        <f t="shared" si="442"/>
        <v>B</v>
      </c>
      <c r="N285" s="62">
        <v>2</v>
      </c>
      <c r="O285" s="55">
        <f>N285*D285*E285/1000000</f>
        <v>1.2</v>
      </c>
      <c r="P285" s="54">
        <f>O285*C285/1000</f>
        <v>0.18</v>
      </c>
      <c r="Q285" s="53">
        <f>P285*AU285</f>
        <v>21.06</v>
      </c>
      <c r="R285" s="163"/>
      <c r="S285" s="59"/>
      <c r="T285" s="162"/>
      <c r="U285" s="160"/>
      <c r="V285" s="161"/>
      <c r="W285" s="160"/>
      <c r="X285" s="160"/>
      <c r="Y285" s="159"/>
      <c r="Z285" s="57">
        <v>416</v>
      </c>
      <c r="AA285" s="56" t="s">
        <v>3</v>
      </c>
      <c r="AB285" s="55">
        <f t="shared" si="404"/>
        <v>499.2</v>
      </c>
      <c r="AC285" s="54">
        <f t="shared" si="405"/>
        <v>74.88</v>
      </c>
      <c r="AD285" s="53">
        <f t="shared" si="406"/>
        <v>8760.9599999999991</v>
      </c>
      <c r="AE285" s="472" t="s">
        <v>205</v>
      </c>
      <c r="AF285" s="51">
        <f t="shared" si="354"/>
        <v>285</v>
      </c>
      <c r="AG285" s="50" t="s">
        <v>1</v>
      </c>
      <c r="AH285" s="49">
        <f t="shared" si="350"/>
        <v>342</v>
      </c>
      <c r="AI285" s="48">
        <f t="shared" si="351"/>
        <v>51.3</v>
      </c>
      <c r="AJ285" s="47">
        <f t="shared" si="352"/>
        <v>6002.0999999999995</v>
      </c>
      <c r="AK285" s="46" t="s">
        <v>319</v>
      </c>
      <c r="AL285" s="45"/>
      <c r="AM285" s="44">
        <f t="shared" si="353"/>
        <v>1263</v>
      </c>
      <c r="AN285" s="43">
        <f t="shared" si="428"/>
        <v>1515.6</v>
      </c>
      <c r="AO285" s="42">
        <f t="shared" si="429"/>
        <v>8420</v>
      </c>
      <c r="AP285" s="41">
        <f t="shared" si="430"/>
        <v>10104</v>
      </c>
      <c r="AU285" s="66">
        <v>117</v>
      </c>
      <c r="AV285" s="40">
        <v>8420</v>
      </c>
      <c r="AX285" s="480"/>
    </row>
    <row r="286" spans="1:50" ht="15" customHeight="1">
      <c r="A286" s="73" t="s">
        <v>1513</v>
      </c>
      <c r="B286" s="72" t="s">
        <v>315</v>
      </c>
      <c r="C286" s="74">
        <v>150</v>
      </c>
      <c r="D286" s="71">
        <v>2000</v>
      </c>
      <c r="E286" s="71">
        <v>1200</v>
      </c>
      <c r="F286" s="70" t="str">
        <f t="shared" si="345"/>
        <v>2000x1200x150</v>
      </c>
      <c r="G286" s="158" t="s">
        <v>318</v>
      </c>
      <c r="H286" s="68" t="s">
        <v>317</v>
      </c>
      <c r="I286" s="67" t="s">
        <v>107</v>
      </c>
      <c r="J286" s="65" t="str">
        <f t="shared" si="442"/>
        <v>C</v>
      </c>
      <c r="K286" s="64" t="str">
        <f t="shared" si="442"/>
        <v>C</v>
      </c>
      <c r="L286" s="64" t="str">
        <f t="shared" si="442"/>
        <v>C</v>
      </c>
      <c r="M286" s="63"/>
      <c r="N286" s="157"/>
      <c r="O286" s="55"/>
      <c r="P286" s="54"/>
      <c r="Q286" s="53"/>
      <c r="R286" s="61" t="s">
        <v>3</v>
      </c>
      <c r="S286" s="60">
        <v>1</v>
      </c>
      <c r="T286" s="59">
        <v>16</v>
      </c>
      <c r="U286" s="55">
        <f>T286*D286*E286/1000000</f>
        <v>38.4</v>
      </c>
      <c r="V286" s="54">
        <f>U286*C286/1000</f>
        <v>5.76</v>
      </c>
      <c r="W286" s="55">
        <f>AU286*V286</f>
        <v>673.92</v>
      </c>
      <c r="X286" s="55" t="s">
        <v>198</v>
      </c>
      <c r="Y286" s="58">
        <f>T286/S286*C286+140</f>
        <v>2540</v>
      </c>
      <c r="Z286" s="156" t="s">
        <v>3</v>
      </c>
      <c r="AA286" s="59">
        <v>13</v>
      </c>
      <c r="AB286" s="55">
        <f t="shared" ref="AB286:AB299" si="443">IF($AA286="--",$Z286*O286,$AA286*U286)</f>
        <v>499.2</v>
      </c>
      <c r="AC286" s="54">
        <f t="shared" ref="AC286:AC299" si="444">IF($AA286="--",$Z286*P286,$AA286*V286)</f>
        <v>74.88</v>
      </c>
      <c r="AD286" s="53">
        <f t="shared" ref="AD286:AD299" si="445">IF($AA286="--",$Z286*Q286,$AA286*W286)</f>
        <v>8760.9599999999991</v>
      </c>
      <c r="AE286" s="155" t="s">
        <v>134</v>
      </c>
      <c r="AF286" s="51">
        <f t="shared" si="354"/>
        <v>14</v>
      </c>
      <c r="AG286" s="172" t="s">
        <v>137</v>
      </c>
      <c r="AH286" s="49">
        <f t="shared" si="350"/>
        <v>537.6</v>
      </c>
      <c r="AI286" s="48">
        <f t="shared" si="351"/>
        <v>80.64</v>
      </c>
      <c r="AJ286" s="47">
        <f t="shared" si="352"/>
        <v>9434.8799999999992</v>
      </c>
      <c r="AK286" s="46"/>
      <c r="AL286" s="45" t="s">
        <v>316</v>
      </c>
      <c r="AM286" s="44">
        <f t="shared" si="353"/>
        <v>1263</v>
      </c>
      <c r="AN286" s="43">
        <f t="shared" si="428"/>
        <v>1515.6</v>
      </c>
      <c r="AO286" s="42">
        <f t="shared" si="429"/>
        <v>8420</v>
      </c>
      <c r="AP286" s="41">
        <f t="shared" si="430"/>
        <v>10104</v>
      </c>
      <c r="AU286" s="66">
        <v>117</v>
      </c>
      <c r="AV286" s="40">
        <v>8420</v>
      </c>
      <c r="AX286" s="480"/>
    </row>
    <row r="287" spans="1:50" ht="15" customHeight="1">
      <c r="A287" s="73" t="s">
        <v>1513</v>
      </c>
      <c r="B287" s="72" t="s">
        <v>315</v>
      </c>
      <c r="C287" s="71">
        <v>200</v>
      </c>
      <c r="D287" s="71">
        <v>1000</v>
      </c>
      <c r="E287" s="71">
        <v>600</v>
      </c>
      <c r="F287" s="70" t="str">
        <f t="shared" si="345"/>
        <v>1000x600x200</v>
      </c>
      <c r="G287" s="158" t="s">
        <v>313</v>
      </c>
      <c r="H287" s="68" t="s">
        <v>312</v>
      </c>
      <c r="I287" s="67" t="s">
        <v>1</v>
      </c>
      <c r="J287" s="65" t="str">
        <f t="shared" si="442"/>
        <v>C</v>
      </c>
      <c r="K287" s="64"/>
      <c r="L287" s="64" t="str">
        <f t="shared" si="442"/>
        <v>C</v>
      </c>
      <c r="M287" s="63" t="str">
        <f t="shared" si="442"/>
        <v>C</v>
      </c>
      <c r="N287" s="62">
        <v>1</v>
      </c>
      <c r="O287" s="55">
        <f>N287*D287*E287/1000000</f>
        <v>0.6</v>
      </c>
      <c r="P287" s="54">
        <f>O287*C287/1000</f>
        <v>0.12</v>
      </c>
      <c r="Q287" s="53">
        <f>P287*AU287</f>
        <v>13.799999999999999</v>
      </c>
      <c r="R287" s="163"/>
      <c r="S287" s="59"/>
      <c r="T287" s="162"/>
      <c r="U287" s="160"/>
      <c r="V287" s="161"/>
      <c r="W287" s="160"/>
      <c r="X287" s="160"/>
      <c r="Y287" s="159"/>
      <c r="Z287" s="57">
        <v>676</v>
      </c>
      <c r="AA287" s="56" t="s">
        <v>3</v>
      </c>
      <c r="AB287" s="55">
        <f t="shared" si="443"/>
        <v>405.59999999999997</v>
      </c>
      <c r="AC287" s="54">
        <f t="shared" si="444"/>
        <v>81.11999999999999</v>
      </c>
      <c r="AD287" s="53">
        <f t="shared" si="445"/>
        <v>9328.7999999999993</v>
      </c>
      <c r="AE287" s="499" t="s">
        <v>134</v>
      </c>
      <c r="AF287" s="51">
        <f t="shared" si="354"/>
        <v>653</v>
      </c>
      <c r="AG287" s="50" t="s">
        <v>1</v>
      </c>
      <c r="AH287" s="49">
        <f t="shared" si="350"/>
        <v>391.8</v>
      </c>
      <c r="AI287" s="48">
        <f t="shared" si="351"/>
        <v>78.36</v>
      </c>
      <c r="AJ287" s="47">
        <f t="shared" si="352"/>
        <v>9011.4</v>
      </c>
      <c r="AK287" s="46" t="s">
        <v>311</v>
      </c>
      <c r="AL287" s="45"/>
      <c r="AM287" s="44">
        <f t="shared" si="353"/>
        <v>1580</v>
      </c>
      <c r="AN287" s="43">
        <f t="shared" si="428"/>
        <v>1896</v>
      </c>
      <c r="AO287" s="42">
        <f t="shared" si="429"/>
        <v>7900</v>
      </c>
      <c r="AP287" s="41">
        <f t="shared" si="430"/>
        <v>9480</v>
      </c>
      <c r="AU287" s="66">
        <v>115</v>
      </c>
      <c r="AV287" s="40">
        <v>7900</v>
      </c>
      <c r="AX287" s="480"/>
    </row>
    <row r="288" spans="1:50" ht="15" customHeight="1">
      <c r="A288" s="73" t="s">
        <v>1513</v>
      </c>
      <c r="B288" s="70" t="s">
        <v>301</v>
      </c>
      <c r="C288" s="71">
        <v>40</v>
      </c>
      <c r="D288" s="71">
        <v>1000</v>
      </c>
      <c r="E288" s="71">
        <v>600</v>
      </c>
      <c r="F288" s="70" t="str">
        <f t="shared" si="345"/>
        <v>1000x600x40</v>
      </c>
      <c r="G288" s="158" t="s">
        <v>310</v>
      </c>
      <c r="H288" s="68" t="s">
        <v>309</v>
      </c>
      <c r="I288" s="67" t="s">
        <v>1</v>
      </c>
      <c r="J288" s="65" t="str">
        <f t="shared" si="442"/>
        <v>A</v>
      </c>
      <c r="K288" s="64" t="str">
        <f t="shared" si="442"/>
        <v>A</v>
      </c>
      <c r="L288" s="64" t="str">
        <f t="shared" si="442"/>
        <v>A</v>
      </c>
      <c r="M288" s="63" t="str">
        <f t="shared" si="442"/>
        <v>A</v>
      </c>
      <c r="N288" s="62">
        <v>4</v>
      </c>
      <c r="O288" s="55">
        <f>N288*D288*E288/1000000</f>
        <v>2.4</v>
      </c>
      <c r="P288" s="54">
        <f>O288*C288/1000</f>
        <v>9.6000000000000002E-2</v>
      </c>
      <c r="Q288" s="53">
        <f>P288*AU288</f>
        <v>18.240000000000002</v>
      </c>
      <c r="R288" s="163"/>
      <c r="S288" s="59"/>
      <c r="T288" s="162"/>
      <c r="U288" s="160"/>
      <c r="V288" s="161"/>
      <c r="W288" s="160"/>
      <c r="X288" s="160"/>
      <c r="Y288" s="159"/>
      <c r="Z288" s="57">
        <v>858</v>
      </c>
      <c r="AA288" s="56" t="s">
        <v>3</v>
      </c>
      <c r="AB288" s="55">
        <f t="shared" si="443"/>
        <v>2059.1999999999998</v>
      </c>
      <c r="AC288" s="54">
        <f t="shared" si="444"/>
        <v>82.367999999999995</v>
      </c>
      <c r="AD288" s="53">
        <f t="shared" si="445"/>
        <v>15649.920000000002</v>
      </c>
      <c r="AE288" s="52" t="s">
        <v>2</v>
      </c>
      <c r="AF288" s="51">
        <f t="shared" si="354"/>
        <v>1</v>
      </c>
      <c r="AG288" s="50" t="s">
        <v>1</v>
      </c>
      <c r="AH288" s="49">
        <f t="shared" si="350"/>
        <v>2.4</v>
      </c>
      <c r="AI288" s="48">
        <f t="shared" si="351"/>
        <v>9.6000000000000002E-2</v>
      </c>
      <c r="AJ288" s="47">
        <f t="shared" si="352"/>
        <v>18.240000000000002</v>
      </c>
      <c r="AK288" s="46" t="s">
        <v>308</v>
      </c>
      <c r="AL288" s="45"/>
      <c r="AM288" s="44">
        <f t="shared" si="353"/>
        <v>567.20000000000005</v>
      </c>
      <c r="AN288" s="43">
        <f t="shared" si="428"/>
        <v>680.64</v>
      </c>
      <c r="AO288" s="42">
        <f t="shared" si="429"/>
        <v>14180</v>
      </c>
      <c r="AP288" s="41">
        <f t="shared" si="430"/>
        <v>17016</v>
      </c>
      <c r="AU288" s="66">
        <v>190</v>
      </c>
      <c r="AV288" s="40">
        <v>14180</v>
      </c>
      <c r="AX288" s="480"/>
    </row>
    <row r="289" spans="1:50" ht="15" customHeight="1">
      <c r="A289" s="73" t="s">
        <v>1513</v>
      </c>
      <c r="B289" s="72" t="s">
        <v>301</v>
      </c>
      <c r="C289" s="74">
        <v>40</v>
      </c>
      <c r="D289" s="74">
        <v>1000</v>
      </c>
      <c r="E289" s="74">
        <v>600</v>
      </c>
      <c r="F289" s="72" t="str">
        <f t="shared" ref="F289:F352" si="446">D289&amp;"x"&amp;E289&amp;"x"&amp;C289</f>
        <v>1000x600x40</v>
      </c>
      <c r="G289" s="158" t="s">
        <v>1371</v>
      </c>
      <c r="H289" s="68" t="s">
        <v>1728</v>
      </c>
      <c r="I289" s="67" t="s">
        <v>109</v>
      </c>
      <c r="J289" s="65"/>
      <c r="K289" s="64" t="str">
        <f t="shared" si="442"/>
        <v>C</v>
      </c>
      <c r="L289" s="64" t="str">
        <f t="shared" si="442"/>
        <v>C</v>
      </c>
      <c r="M289" s="63" t="str">
        <f t="shared" si="442"/>
        <v>C</v>
      </c>
      <c r="N289" s="62">
        <v>4</v>
      </c>
      <c r="O289" s="55">
        <f>N289*D289*E289/1000000</f>
        <v>2.4</v>
      </c>
      <c r="P289" s="54">
        <f>O289*C289/1000</f>
        <v>9.6000000000000002E-2</v>
      </c>
      <c r="Q289" s="53">
        <f>P289*AU289</f>
        <v>18.240000000000002</v>
      </c>
      <c r="R289" s="57">
        <v>60</v>
      </c>
      <c r="S289" s="59">
        <v>4</v>
      </c>
      <c r="T289" s="174">
        <f>R289*N289</f>
        <v>240</v>
      </c>
      <c r="U289" s="55">
        <f>O289*R289</f>
        <v>144</v>
      </c>
      <c r="V289" s="54">
        <f>P289*R289</f>
        <v>5.76</v>
      </c>
      <c r="W289" s="55">
        <f>AU289*V289</f>
        <v>1094.3999999999999</v>
      </c>
      <c r="X289" s="55" t="s">
        <v>198</v>
      </c>
      <c r="Y289" s="179">
        <f>R289/S289*N289*C289+140</f>
        <v>2540</v>
      </c>
      <c r="Z289" s="156">
        <f>AA289*R289</f>
        <v>780</v>
      </c>
      <c r="AA289" s="59">
        <v>13</v>
      </c>
      <c r="AB289" s="55">
        <f t="shared" si="443"/>
        <v>1872</v>
      </c>
      <c r="AC289" s="54">
        <f t="shared" si="444"/>
        <v>74.88</v>
      </c>
      <c r="AD289" s="53">
        <f t="shared" si="445"/>
        <v>14227.199999999999</v>
      </c>
      <c r="AE289" s="155" t="s">
        <v>134</v>
      </c>
      <c r="AF289" s="51">
        <f t="shared" si="354"/>
        <v>9</v>
      </c>
      <c r="AG289" s="172" t="s">
        <v>137</v>
      </c>
      <c r="AH289" s="49">
        <f t="shared" ref="AH289:AH352" si="447">IF(AG289="пач.",AF289*O289,AF289*U289)</f>
        <v>1296</v>
      </c>
      <c r="AI289" s="48">
        <f t="shared" ref="AI289:AI352" si="448">IF(AG289="пач.",AF289*P289,AF289*V289)</f>
        <v>51.839999999999996</v>
      </c>
      <c r="AJ289" s="47">
        <f t="shared" ref="AJ289:AJ352" si="449">IF(AG289="пач.",AF289*Q289,AF289*W289)</f>
        <v>9849.5999999999985</v>
      </c>
      <c r="AK289" s="46" t="s">
        <v>308</v>
      </c>
      <c r="AL289" s="45" t="s">
        <v>1370</v>
      </c>
      <c r="AM289" s="44">
        <f t="shared" ref="AM289:AM352" si="450">ROUND(AO289*C289/1000,2)</f>
        <v>567.20000000000005</v>
      </c>
      <c r="AN289" s="43">
        <f t="shared" si="428"/>
        <v>680.64</v>
      </c>
      <c r="AO289" s="42">
        <f t="shared" si="429"/>
        <v>14180</v>
      </c>
      <c r="AP289" s="41">
        <f t="shared" si="430"/>
        <v>17016</v>
      </c>
      <c r="AU289" s="66">
        <v>190</v>
      </c>
      <c r="AV289" s="40">
        <v>14180</v>
      </c>
      <c r="AX289" s="480"/>
    </row>
    <row r="290" spans="1:50" ht="15" customHeight="1">
      <c r="A290" s="73" t="s">
        <v>1513</v>
      </c>
      <c r="B290" s="72" t="s">
        <v>301</v>
      </c>
      <c r="C290" s="74">
        <v>40</v>
      </c>
      <c r="D290" s="71">
        <v>2000</v>
      </c>
      <c r="E290" s="71">
        <v>1200</v>
      </c>
      <c r="F290" s="70" t="str">
        <f t="shared" si="446"/>
        <v>2000x1200x40</v>
      </c>
      <c r="G290" s="158" t="s">
        <v>307</v>
      </c>
      <c r="H290" s="68" t="s">
        <v>306</v>
      </c>
      <c r="I290" s="67" t="s">
        <v>107</v>
      </c>
      <c r="J290" s="65" t="str">
        <f t="shared" ref="J290:M292" si="451">$AE290</f>
        <v>C</v>
      </c>
      <c r="K290" s="64" t="str">
        <f t="shared" si="451"/>
        <v>C</v>
      </c>
      <c r="L290" s="64" t="str">
        <f t="shared" si="451"/>
        <v>C</v>
      </c>
      <c r="M290" s="63"/>
      <c r="N290" s="157"/>
      <c r="O290" s="55"/>
      <c r="P290" s="54"/>
      <c r="Q290" s="53"/>
      <c r="R290" s="61" t="s">
        <v>3</v>
      </c>
      <c r="S290" s="60">
        <v>1</v>
      </c>
      <c r="T290" s="59">
        <v>28</v>
      </c>
      <c r="U290" s="55">
        <f>T290*D290*E290/1000000</f>
        <v>67.2</v>
      </c>
      <c r="V290" s="54">
        <f>U290*C290/1000</f>
        <v>2.6880000000000002</v>
      </c>
      <c r="W290" s="55">
        <f>AU290*V290</f>
        <v>510.72</v>
      </c>
      <c r="X290" s="55" t="s">
        <v>198</v>
      </c>
      <c r="Y290" s="58">
        <f>T290/S290*C290+140</f>
        <v>1260</v>
      </c>
      <c r="Z290" s="156" t="s">
        <v>3</v>
      </c>
      <c r="AA290" s="59">
        <v>26</v>
      </c>
      <c r="AB290" s="55">
        <f t="shared" si="443"/>
        <v>1747.2</v>
      </c>
      <c r="AC290" s="54">
        <f t="shared" si="444"/>
        <v>69.888000000000005</v>
      </c>
      <c r="AD290" s="53">
        <f t="shared" si="445"/>
        <v>13278.720000000001</v>
      </c>
      <c r="AE290" s="155" t="s">
        <v>134</v>
      </c>
      <c r="AF290" s="51">
        <f t="shared" si="354"/>
        <v>18</v>
      </c>
      <c r="AG290" s="172" t="s">
        <v>137</v>
      </c>
      <c r="AH290" s="49">
        <f t="shared" si="447"/>
        <v>1209.6000000000001</v>
      </c>
      <c r="AI290" s="48">
        <f t="shared" si="448"/>
        <v>48.384</v>
      </c>
      <c r="AJ290" s="47">
        <f t="shared" si="449"/>
        <v>9192.9600000000009</v>
      </c>
      <c r="AK290" s="46"/>
      <c r="AL290" s="45" t="s">
        <v>305</v>
      </c>
      <c r="AM290" s="44">
        <f t="shared" si="450"/>
        <v>567.20000000000005</v>
      </c>
      <c r="AN290" s="43">
        <f t="shared" si="428"/>
        <v>680.64</v>
      </c>
      <c r="AO290" s="42">
        <f t="shared" si="429"/>
        <v>14180</v>
      </c>
      <c r="AP290" s="41">
        <f t="shared" si="430"/>
        <v>17016</v>
      </c>
      <c r="AU290" s="66">
        <v>190</v>
      </c>
      <c r="AV290" s="40">
        <v>14180</v>
      </c>
      <c r="AX290" s="480"/>
    </row>
    <row r="291" spans="1:50" ht="15" customHeight="1">
      <c r="A291" s="73" t="s">
        <v>1513</v>
      </c>
      <c r="B291" s="72" t="s">
        <v>301</v>
      </c>
      <c r="C291" s="71">
        <v>50</v>
      </c>
      <c r="D291" s="71">
        <v>1000</v>
      </c>
      <c r="E291" s="71">
        <v>600</v>
      </c>
      <c r="F291" s="70" t="str">
        <f t="shared" si="446"/>
        <v>1000x600x50</v>
      </c>
      <c r="G291" s="158" t="s">
        <v>304</v>
      </c>
      <c r="H291" s="68" t="s">
        <v>303</v>
      </c>
      <c r="I291" s="67" t="s">
        <v>1</v>
      </c>
      <c r="J291" s="65" t="str">
        <f t="shared" si="451"/>
        <v>A</v>
      </c>
      <c r="K291" s="64" t="str">
        <f t="shared" si="451"/>
        <v>A</v>
      </c>
      <c r="L291" s="64" t="str">
        <f t="shared" si="451"/>
        <v>A</v>
      </c>
      <c r="M291" s="63" t="str">
        <f t="shared" si="451"/>
        <v>A</v>
      </c>
      <c r="N291" s="62">
        <v>4</v>
      </c>
      <c r="O291" s="55">
        <f>N291*D291*E291/1000000</f>
        <v>2.4</v>
      </c>
      <c r="P291" s="54">
        <f>O291*C291/1000</f>
        <v>0.12</v>
      </c>
      <c r="Q291" s="53">
        <f>P291*AU291</f>
        <v>22.8</v>
      </c>
      <c r="R291" s="163"/>
      <c r="S291" s="59"/>
      <c r="T291" s="162"/>
      <c r="U291" s="160"/>
      <c r="V291" s="161"/>
      <c r="W291" s="160"/>
      <c r="X291" s="160"/>
      <c r="Y291" s="159"/>
      <c r="Z291" s="57">
        <v>676</v>
      </c>
      <c r="AA291" s="56" t="s">
        <v>3</v>
      </c>
      <c r="AB291" s="55">
        <f t="shared" si="443"/>
        <v>1622.3999999999999</v>
      </c>
      <c r="AC291" s="54">
        <f t="shared" si="444"/>
        <v>81.11999999999999</v>
      </c>
      <c r="AD291" s="53">
        <f t="shared" si="445"/>
        <v>15412.800000000001</v>
      </c>
      <c r="AE291" s="52" t="s">
        <v>2</v>
      </c>
      <c r="AF291" s="51">
        <f t="shared" si="354"/>
        <v>1</v>
      </c>
      <c r="AG291" s="50" t="s">
        <v>1</v>
      </c>
      <c r="AH291" s="49">
        <f t="shared" si="447"/>
        <v>2.4</v>
      </c>
      <c r="AI291" s="48">
        <f t="shared" si="448"/>
        <v>0.12</v>
      </c>
      <c r="AJ291" s="47">
        <f t="shared" si="449"/>
        <v>22.8</v>
      </c>
      <c r="AK291" s="46" t="s">
        <v>302</v>
      </c>
      <c r="AL291" s="45"/>
      <c r="AM291" s="44">
        <f t="shared" si="450"/>
        <v>709</v>
      </c>
      <c r="AN291" s="43">
        <f t="shared" si="428"/>
        <v>850.8</v>
      </c>
      <c r="AO291" s="42">
        <f t="shared" si="429"/>
        <v>14180</v>
      </c>
      <c r="AP291" s="41">
        <f t="shared" si="430"/>
        <v>17016</v>
      </c>
      <c r="AU291" s="66">
        <v>190</v>
      </c>
      <c r="AV291" s="40">
        <v>14180</v>
      </c>
      <c r="AX291" s="480"/>
    </row>
    <row r="292" spans="1:50" ht="15" customHeight="1">
      <c r="A292" s="73" t="s">
        <v>1513</v>
      </c>
      <c r="B292" s="72" t="s">
        <v>301</v>
      </c>
      <c r="C292" s="74">
        <v>50</v>
      </c>
      <c r="D292" s="74">
        <v>1000</v>
      </c>
      <c r="E292" s="74">
        <v>600</v>
      </c>
      <c r="F292" s="72" t="str">
        <f t="shared" si="446"/>
        <v>1000x600x50</v>
      </c>
      <c r="G292" s="158" t="s">
        <v>1372</v>
      </c>
      <c r="H292" s="68" t="s">
        <v>1729</v>
      </c>
      <c r="I292" s="67" t="s">
        <v>109</v>
      </c>
      <c r="J292" s="65"/>
      <c r="K292" s="64" t="str">
        <f t="shared" si="451"/>
        <v>C</v>
      </c>
      <c r="L292" s="64" t="str">
        <f t="shared" si="451"/>
        <v>C</v>
      </c>
      <c r="M292" s="63" t="str">
        <f t="shared" si="451"/>
        <v>C</v>
      </c>
      <c r="N292" s="62">
        <v>4</v>
      </c>
      <c r="O292" s="55">
        <f>N292*D292*E292/1000000</f>
        <v>2.4</v>
      </c>
      <c r="P292" s="54">
        <f>O292*C292/1000</f>
        <v>0.12</v>
      </c>
      <c r="Q292" s="53">
        <f>P292*AU292</f>
        <v>22.8</v>
      </c>
      <c r="R292" s="57">
        <v>48</v>
      </c>
      <c r="S292" s="59">
        <v>4</v>
      </c>
      <c r="T292" s="174">
        <f>R292*N292</f>
        <v>192</v>
      </c>
      <c r="U292" s="55">
        <f>O292*R292</f>
        <v>115.19999999999999</v>
      </c>
      <c r="V292" s="54">
        <f>P292*R292</f>
        <v>5.76</v>
      </c>
      <c r="W292" s="55">
        <f>AU292*V292</f>
        <v>1094.3999999999999</v>
      </c>
      <c r="X292" s="55" t="s">
        <v>198</v>
      </c>
      <c r="Y292" s="179">
        <f>R292/S292*N292*C292+140</f>
        <v>2540</v>
      </c>
      <c r="Z292" s="156">
        <f>AA292*R292</f>
        <v>624</v>
      </c>
      <c r="AA292" s="59">
        <v>13</v>
      </c>
      <c r="AB292" s="55">
        <f t="shared" si="443"/>
        <v>1497.6</v>
      </c>
      <c r="AC292" s="54">
        <f t="shared" si="444"/>
        <v>74.88</v>
      </c>
      <c r="AD292" s="53">
        <f t="shared" si="445"/>
        <v>14227.199999999999</v>
      </c>
      <c r="AE292" s="155" t="s">
        <v>134</v>
      </c>
      <c r="AF292" s="51">
        <f t="shared" ref="AF292:AF355" si="452">IF(LEFT(AE292,1)="A",1,IF(AG292="пач.",IF(AE292="B",ROUNDUP(6000/Q292,0),ROUNDUP(9000/Q292,0)),IF(AE292="B",ROUNDUP(6000/W292,0),ROUNDUP(9000/W292,0))))</f>
        <v>9</v>
      </c>
      <c r="AG292" s="172" t="s">
        <v>137</v>
      </c>
      <c r="AH292" s="49">
        <f t="shared" si="447"/>
        <v>1036.8</v>
      </c>
      <c r="AI292" s="48">
        <f t="shared" si="448"/>
        <v>51.839999999999996</v>
      </c>
      <c r="AJ292" s="47">
        <f t="shared" si="449"/>
        <v>9849.5999999999985</v>
      </c>
      <c r="AK292" s="46" t="s">
        <v>302</v>
      </c>
      <c r="AL292" s="45" t="s">
        <v>1373</v>
      </c>
      <c r="AM292" s="44">
        <f t="shared" si="450"/>
        <v>709</v>
      </c>
      <c r="AN292" s="43">
        <f t="shared" si="428"/>
        <v>850.8</v>
      </c>
      <c r="AO292" s="42">
        <f t="shared" si="429"/>
        <v>14180</v>
      </c>
      <c r="AP292" s="41">
        <f t="shared" si="430"/>
        <v>17016</v>
      </c>
      <c r="AU292" s="66">
        <v>190</v>
      </c>
      <c r="AV292" s="40">
        <v>14180</v>
      </c>
      <c r="AX292" s="480"/>
    </row>
    <row r="293" spans="1:50" ht="15" customHeight="1">
      <c r="A293" s="73" t="s">
        <v>1513</v>
      </c>
      <c r="B293" s="72" t="s">
        <v>301</v>
      </c>
      <c r="C293" s="74">
        <v>50</v>
      </c>
      <c r="D293" s="71">
        <v>2000</v>
      </c>
      <c r="E293" s="71">
        <v>1200</v>
      </c>
      <c r="F293" s="70" t="str">
        <f t="shared" si="446"/>
        <v>2000x1200x50</v>
      </c>
      <c r="G293" s="158" t="s">
        <v>300</v>
      </c>
      <c r="H293" s="68" t="s">
        <v>299</v>
      </c>
      <c r="I293" s="67" t="s">
        <v>107</v>
      </c>
      <c r="J293" s="65" t="str">
        <f t="shared" ref="J293:M295" si="453">$AE293</f>
        <v>C</v>
      </c>
      <c r="K293" s="64" t="str">
        <f t="shared" si="453"/>
        <v>C</v>
      </c>
      <c r="L293" s="64" t="str">
        <f t="shared" si="453"/>
        <v>C</v>
      </c>
      <c r="M293" s="63"/>
      <c r="N293" s="157"/>
      <c r="O293" s="55"/>
      <c r="P293" s="54"/>
      <c r="Q293" s="53"/>
      <c r="R293" s="61" t="s">
        <v>3</v>
      </c>
      <c r="S293" s="60">
        <v>1</v>
      </c>
      <c r="T293" s="59">
        <v>22</v>
      </c>
      <c r="U293" s="55">
        <f>T293*D293*E293/1000000</f>
        <v>52.8</v>
      </c>
      <c r="V293" s="54">
        <f>U293*C293/1000</f>
        <v>2.64</v>
      </c>
      <c r="W293" s="55">
        <f>AU293*V293</f>
        <v>501.6</v>
      </c>
      <c r="X293" s="55" t="s">
        <v>198</v>
      </c>
      <c r="Y293" s="58">
        <f>T293/S293*C293+140</f>
        <v>1240</v>
      </c>
      <c r="Z293" s="156" t="s">
        <v>3</v>
      </c>
      <c r="AA293" s="59">
        <v>26</v>
      </c>
      <c r="AB293" s="55">
        <f t="shared" si="443"/>
        <v>1372.8</v>
      </c>
      <c r="AC293" s="54">
        <f t="shared" si="444"/>
        <v>68.64</v>
      </c>
      <c r="AD293" s="53">
        <f t="shared" si="445"/>
        <v>13041.6</v>
      </c>
      <c r="AE293" s="155" t="s">
        <v>134</v>
      </c>
      <c r="AF293" s="51">
        <f t="shared" si="452"/>
        <v>18</v>
      </c>
      <c r="AG293" s="172" t="s">
        <v>137</v>
      </c>
      <c r="AH293" s="49">
        <f t="shared" si="447"/>
        <v>950.4</v>
      </c>
      <c r="AI293" s="48">
        <f t="shared" si="448"/>
        <v>47.52</v>
      </c>
      <c r="AJ293" s="47">
        <f t="shared" si="449"/>
        <v>9028.8000000000011</v>
      </c>
      <c r="AK293" s="46"/>
      <c r="AL293" s="45" t="s">
        <v>298</v>
      </c>
      <c r="AM293" s="44">
        <f t="shared" si="450"/>
        <v>709</v>
      </c>
      <c r="AN293" s="43">
        <f t="shared" si="428"/>
        <v>850.8</v>
      </c>
      <c r="AO293" s="42">
        <f t="shared" si="429"/>
        <v>14180</v>
      </c>
      <c r="AP293" s="41">
        <f t="shared" si="430"/>
        <v>17016</v>
      </c>
      <c r="AU293" s="66">
        <v>190</v>
      </c>
      <c r="AV293" s="40">
        <v>14180</v>
      </c>
      <c r="AX293" s="480"/>
    </row>
    <row r="294" spans="1:50" ht="15" customHeight="1">
      <c r="A294" s="73" t="s">
        <v>1513</v>
      </c>
      <c r="B294" s="70" t="s">
        <v>279</v>
      </c>
      <c r="C294" s="71">
        <v>40</v>
      </c>
      <c r="D294" s="71">
        <v>1000</v>
      </c>
      <c r="E294" s="71">
        <v>600</v>
      </c>
      <c r="F294" s="70" t="str">
        <f t="shared" si="446"/>
        <v>1000x600x40</v>
      </c>
      <c r="G294" s="158" t="s">
        <v>1424</v>
      </c>
      <c r="H294" s="68" t="s">
        <v>297</v>
      </c>
      <c r="I294" s="67" t="s">
        <v>1</v>
      </c>
      <c r="J294" s="65" t="str">
        <f t="shared" si="453"/>
        <v>A</v>
      </c>
      <c r="K294" s="64" t="str">
        <f t="shared" si="453"/>
        <v>A</v>
      </c>
      <c r="L294" s="64" t="str">
        <f t="shared" si="453"/>
        <v>A</v>
      </c>
      <c r="M294" s="63" t="str">
        <f t="shared" si="453"/>
        <v>A</v>
      </c>
      <c r="N294" s="62">
        <v>6</v>
      </c>
      <c r="O294" s="55">
        <f>N294*D294*E294/1000000</f>
        <v>3.6</v>
      </c>
      <c r="P294" s="54">
        <f>O294*C294/1000</f>
        <v>0.14399999999999999</v>
      </c>
      <c r="Q294" s="53">
        <f>P294*AU294</f>
        <v>23.04</v>
      </c>
      <c r="R294" s="163"/>
      <c r="S294" s="59"/>
      <c r="T294" s="162"/>
      <c r="U294" s="160"/>
      <c r="V294" s="161"/>
      <c r="W294" s="160"/>
      <c r="X294" s="160"/>
      <c r="Y294" s="159"/>
      <c r="Z294" s="57">
        <v>572</v>
      </c>
      <c r="AA294" s="56" t="s">
        <v>3</v>
      </c>
      <c r="AB294" s="55">
        <f t="shared" si="443"/>
        <v>2059.2000000000003</v>
      </c>
      <c r="AC294" s="54">
        <f t="shared" si="444"/>
        <v>82.367999999999995</v>
      </c>
      <c r="AD294" s="53">
        <f t="shared" si="445"/>
        <v>13178.88</v>
      </c>
      <c r="AE294" s="52" t="s">
        <v>2</v>
      </c>
      <c r="AF294" s="51">
        <f t="shared" si="452"/>
        <v>1</v>
      </c>
      <c r="AG294" s="50" t="s">
        <v>1</v>
      </c>
      <c r="AH294" s="49">
        <f t="shared" si="447"/>
        <v>3.6</v>
      </c>
      <c r="AI294" s="48">
        <f t="shared" si="448"/>
        <v>0.14399999999999999</v>
      </c>
      <c r="AJ294" s="47">
        <f t="shared" si="449"/>
        <v>23.04</v>
      </c>
      <c r="AK294" s="376" t="s">
        <v>1471</v>
      </c>
      <c r="AL294" s="45"/>
      <c r="AM294" s="44">
        <f t="shared" si="450"/>
        <v>493.6</v>
      </c>
      <c r="AN294" s="43">
        <f t="shared" si="428"/>
        <v>592.32000000000005</v>
      </c>
      <c r="AO294" s="42">
        <f t="shared" ref="AO294:AO325" si="454">ROUND(AV294*(1-$AP$12),2)</f>
        <v>12340</v>
      </c>
      <c r="AP294" s="41">
        <f t="shared" si="430"/>
        <v>14808</v>
      </c>
      <c r="AU294" s="66">
        <v>160</v>
      </c>
      <c r="AV294" s="40">
        <v>12340</v>
      </c>
      <c r="AX294" s="480"/>
    </row>
    <row r="295" spans="1:50" ht="15" customHeight="1">
      <c r="A295" s="73" t="s">
        <v>1513</v>
      </c>
      <c r="B295" s="72" t="s">
        <v>279</v>
      </c>
      <c r="C295" s="74">
        <v>40</v>
      </c>
      <c r="D295" s="74">
        <v>1000</v>
      </c>
      <c r="E295" s="74">
        <v>600</v>
      </c>
      <c r="F295" s="72" t="str">
        <f t="shared" si="446"/>
        <v>1000x600x40</v>
      </c>
      <c r="G295" s="158" t="s">
        <v>1425</v>
      </c>
      <c r="H295" s="68" t="s">
        <v>1730</v>
      </c>
      <c r="I295" s="67" t="s">
        <v>109</v>
      </c>
      <c r="J295" s="65"/>
      <c r="K295" s="64" t="str">
        <f t="shared" si="453"/>
        <v>C</v>
      </c>
      <c r="L295" s="64" t="str">
        <f t="shared" si="453"/>
        <v>C</v>
      </c>
      <c r="M295" s="63" t="str">
        <f t="shared" si="453"/>
        <v>C</v>
      </c>
      <c r="N295" s="62">
        <v>6</v>
      </c>
      <c r="O295" s="55">
        <f>N295*D295*E295/1000000</f>
        <v>3.6</v>
      </c>
      <c r="P295" s="54">
        <f>O295*C295/1000</f>
        <v>0.14399999999999999</v>
      </c>
      <c r="Q295" s="53">
        <f>P295*AU295</f>
        <v>23.04</v>
      </c>
      <c r="R295" s="57">
        <v>40</v>
      </c>
      <c r="S295" s="59">
        <v>4</v>
      </c>
      <c r="T295" s="174">
        <f>R295*N295</f>
        <v>240</v>
      </c>
      <c r="U295" s="55">
        <f>O295*R295</f>
        <v>144</v>
      </c>
      <c r="V295" s="54">
        <f>P295*R295</f>
        <v>5.76</v>
      </c>
      <c r="W295" s="55">
        <f>AU295*V295</f>
        <v>921.59999999999991</v>
      </c>
      <c r="X295" s="55" t="s">
        <v>198</v>
      </c>
      <c r="Y295" s="179">
        <f>R295/S295*N295*C295+140</f>
        <v>2540</v>
      </c>
      <c r="Z295" s="156">
        <f>AA295*R295</f>
        <v>520</v>
      </c>
      <c r="AA295" s="59">
        <v>13</v>
      </c>
      <c r="AB295" s="55">
        <f t="shared" si="443"/>
        <v>1872</v>
      </c>
      <c r="AC295" s="54">
        <f t="shared" si="444"/>
        <v>74.88</v>
      </c>
      <c r="AD295" s="53">
        <f t="shared" si="445"/>
        <v>11980.8</v>
      </c>
      <c r="AE295" s="155" t="s">
        <v>134</v>
      </c>
      <c r="AF295" s="51">
        <f t="shared" si="452"/>
        <v>10</v>
      </c>
      <c r="AG295" s="172" t="s">
        <v>137</v>
      </c>
      <c r="AH295" s="49">
        <f t="shared" si="447"/>
        <v>1440</v>
      </c>
      <c r="AI295" s="48">
        <f t="shared" si="448"/>
        <v>57.599999999999994</v>
      </c>
      <c r="AJ295" s="47">
        <f t="shared" si="449"/>
        <v>9216</v>
      </c>
      <c r="AK295" s="46" t="s">
        <v>1471</v>
      </c>
      <c r="AL295" s="393" t="s">
        <v>1473</v>
      </c>
      <c r="AM295" s="44">
        <f t="shared" si="450"/>
        <v>493.6</v>
      </c>
      <c r="AN295" s="43">
        <f t="shared" si="428"/>
        <v>592.32000000000005</v>
      </c>
      <c r="AO295" s="42">
        <f t="shared" si="454"/>
        <v>12340</v>
      </c>
      <c r="AP295" s="41">
        <f t="shared" si="430"/>
        <v>14808</v>
      </c>
      <c r="AU295" s="66">
        <v>160</v>
      </c>
      <c r="AV295" s="40">
        <v>12340</v>
      </c>
      <c r="AX295" s="480"/>
    </row>
    <row r="296" spans="1:50" ht="15" customHeight="1">
      <c r="A296" s="73" t="s">
        <v>1513</v>
      </c>
      <c r="B296" s="72" t="s">
        <v>279</v>
      </c>
      <c r="C296" s="74">
        <v>40</v>
      </c>
      <c r="D296" s="71">
        <v>2000</v>
      </c>
      <c r="E296" s="71">
        <v>1200</v>
      </c>
      <c r="F296" s="70" t="str">
        <f t="shared" si="446"/>
        <v>2000x1200x40</v>
      </c>
      <c r="G296" s="158" t="s">
        <v>296</v>
      </c>
      <c r="H296" s="68" t="s">
        <v>1727</v>
      </c>
      <c r="I296" s="67" t="s">
        <v>107</v>
      </c>
      <c r="J296" s="65" t="str">
        <f t="shared" ref="J296:M298" si="455">$AE296</f>
        <v>C</v>
      </c>
      <c r="K296" s="64" t="str">
        <f t="shared" si="455"/>
        <v>C</v>
      </c>
      <c r="L296" s="64" t="str">
        <f t="shared" si="455"/>
        <v>C</v>
      </c>
      <c r="M296" s="63"/>
      <c r="N296" s="157"/>
      <c r="O296" s="55"/>
      <c r="P296" s="54"/>
      <c r="Q296" s="53"/>
      <c r="R296" s="61" t="s">
        <v>3</v>
      </c>
      <c r="S296" s="60">
        <v>1</v>
      </c>
      <c r="T296" s="59">
        <v>60</v>
      </c>
      <c r="U296" s="55">
        <f>T296*D296*E296/1000000</f>
        <v>144</v>
      </c>
      <c r="V296" s="54">
        <f>U296*C296/1000</f>
        <v>5.76</v>
      </c>
      <c r="W296" s="55">
        <f>AU296*V296</f>
        <v>921.59999999999991</v>
      </c>
      <c r="X296" s="55" t="s">
        <v>198</v>
      </c>
      <c r="Y296" s="58">
        <f>T296/S296*C296+140</f>
        <v>2540</v>
      </c>
      <c r="Z296" s="156" t="s">
        <v>3</v>
      </c>
      <c r="AA296" s="59">
        <v>13</v>
      </c>
      <c r="AB296" s="55">
        <f t="shared" si="443"/>
        <v>1872</v>
      </c>
      <c r="AC296" s="54">
        <f t="shared" si="444"/>
        <v>74.88</v>
      </c>
      <c r="AD296" s="53">
        <f t="shared" si="445"/>
        <v>11980.8</v>
      </c>
      <c r="AE296" s="155" t="s">
        <v>134</v>
      </c>
      <c r="AF296" s="51">
        <f t="shared" si="452"/>
        <v>10</v>
      </c>
      <c r="AG296" s="172" t="s">
        <v>137</v>
      </c>
      <c r="AH296" s="49">
        <f t="shared" si="447"/>
        <v>1440</v>
      </c>
      <c r="AI296" s="48">
        <f t="shared" si="448"/>
        <v>57.599999999999994</v>
      </c>
      <c r="AJ296" s="47">
        <f t="shared" si="449"/>
        <v>9216</v>
      </c>
      <c r="AK296" s="46"/>
      <c r="AL296" s="45" t="s">
        <v>295</v>
      </c>
      <c r="AM296" s="44">
        <f t="shared" si="450"/>
        <v>493.6</v>
      </c>
      <c r="AN296" s="43">
        <f t="shared" si="428"/>
        <v>592.32000000000005</v>
      </c>
      <c r="AO296" s="42">
        <f t="shared" si="454"/>
        <v>12340</v>
      </c>
      <c r="AP296" s="41">
        <f t="shared" si="430"/>
        <v>14808</v>
      </c>
      <c r="AU296" s="66">
        <v>160</v>
      </c>
      <c r="AV296" s="40">
        <v>12340</v>
      </c>
      <c r="AX296" s="480"/>
    </row>
    <row r="297" spans="1:50" ht="15" customHeight="1">
      <c r="A297" s="73" t="s">
        <v>1513</v>
      </c>
      <c r="B297" s="72" t="s">
        <v>279</v>
      </c>
      <c r="C297" s="71">
        <v>50</v>
      </c>
      <c r="D297" s="71">
        <v>1000</v>
      </c>
      <c r="E297" s="71">
        <v>600</v>
      </c>
      <c r="F297" s="70" t="str">
        <f t="shared" si="446"/>
        <v>1000x600x50</v>
      </c>
      <c r="G297" s="158" t="s">
        <v>294</v>
      </c>
      <c r="H297" s="68" t="s">
        <v>293</v>
      </c>
      <c r="I297" s="67" t="s">
        <v>1</v>
      </c>
      <c r="J297" s="65" t="str">
        <f t="shared" si="455"/>
        <v>A</v>
      </c>
      <c r="K297" s="64" t="str">
        <f t="shared" si="455"/>
        <v>A</v>
      </c>
      <c r="L297" s="64" t="str">
        <f t="shared" si="455"/>
        <v>A</v>
      </c>
      <c r="M297" s="63" t="str">
        <f t="shared" si="455"/>
        <v>A</v>
      </c>
      <c r="N297" s="62">
        <v>4</v>
      </c>
      <c r="O297" s="55">
        <f>N297*D297*E297/1000000</f>
        <v>2.4</v>
      </c>
      <c r="P297" s="54">
        <f>O297*C297/1000</f>
        <v>0.12</v>
      </c>
      <c r="Q297" s="53">
        <f>P297*AU297</f>
        <v>19.2</v>
      </c>
      <c r="R297" s="163"/>
      <c r="S297" s="59"/>
      <c r="T297" s="162"/>
      <c r="U297" s="160"/>
      <c r="V297" s="161"/>
      <c r="W297" s="160"/>
      <c r="X297" s="160"/>
      <c r="Y297" s="159"/>
      <c r="Z297" s="57">
        <v>676</v>
      </c>
      <c r="AA297" s="56" t="s">
        <v>3</v>
      </c>
      <c r="AB297" s="55">
        <f t="shared" si="443"/>
        <v>1622.3999999999999</v>
      </c>
      <c r="AC297" s="54">
        <f t="shared" si="444"/>
        <v>81.11999999999999</v>
      </c>
      <c r="AD297" s="53">
        <f t="shared" si="445"/>
        <v>12979.199999999999</v>
      </c>
      <c r="AE297" s="52" t="s">
        <v>2</v>
      </c>
      <c r="AF297" s="51">
        <f t="shared" si="452"/>
        <v>1</v>
      </c>
      <c r="AG297" s="50" t="s">
        <v>1</v>
      </c>
      <c r="AH297" s="49">
        <f t="shared" si="447"/>
        <v>2.4</v>
      </c>
      <c r="AI297" s="48">
        <f t="shared" si="448"/>
        <v>0.12</v>
      </c>
      <c r="AJ297" s="47">
        <f t="shared" si="449"/>
        <v>19.2</v>
      </c>
      <c r="AK297" s="46" t="s">
        <v>292</v>
      </c>
      <c r="AL297" s="45"/>
      <c r="AM297" s="44">
        <f t="shared" si="450"/>
        <v>617</v>
      </c>
      <c r="AN297" s="43">
        <f t="shared" si="428"/>
        <v>740.4</v>
      </c>
      <c r="AO297" s="42">
        <f t="shared" si="454"/>
        <v>12340</v>
      </c>
      <c r="AP297" s="41">
        <f t="shared" si="430"/>
        <v>14808</v>
      </c>
      <c r="AU297" s="66">
        <v>160</v>
      </c>
      <c r="AV297" s="40">
        <v>12340</v>
      </c>
      <c r="AX297" s="480"/>
    </row>
    <row r="298" spans="1:50" ht="15" customHeight="1">
      <c r="A298" s="73" t="s">
        <v>1513</v>
      </c>
      <c r="B298" s="72" t="s">
        <v>279</v>
      </c>
      <c r="C298" s="74">
        <v>50</v>
      </c>
      <c r="D298" s="74">
        <v>1000</v>
      </c>
      <c r="E298" s="74">
        <v>600</v>
      </c>
      <c r="F298" s="72" t="str">
        <f t="shared" si="446"/>
        <v>1000x600x50</v>
      </c>
      <c r="G298" s="158" t="s">
        <v>1375</v>
      </c>
      <c r="H298" s="68" t="s">
        <v>1731</v>
      </c>
      <c r="I298" s="67" t="s">
        <v>109</v>
      </c>
      <c r="J298" s="65"/>
      <c r="K298" s="64" t="str">
        <f t="shared" si="455"/>
        <v>C</v>
      </c>
      <c r="L298" s="64" t="str">
        <f t="shared" si="455"/>
        <v>C</v>
      </c>
      <c r="M298" s="63" t="str">
        <f t="shared" si="455"/>
        <v>C</v>
      </c>
      <c r="N298" s="62">
        <v>4</v>
      </c>
      <c r="O298" s="55">
        <f>N298*D298*E298/1000000</f>
        <v>2.4</v>
      </c>
      <c r="P298" s="54">
        <f>O298*C298/1000</f>
        <v>0.12</v>
      </c>
      <c r="Q298" s="53">
        <f>P298*AU298</f>
        <v>19.2</v>
      </c>
      <c r="R298" s="57">
        <v>48</v>
      </c>
      <c r="S298" s="59">
        <v>4</v>
      </c>
      <c r="T298" s="174">
        <f>R298*N298</f>
        <v>192</v>
      </c>
      <c r="U298" s="55">
        <f>O298*R298</f>
        <v>115.19999999999999</v>
      </c>
      <c r="V298" s="54">
        <f>P298*R298</f>
        <v>5.76</v>
      </c>
      <c r="W298" s="55">
        <f>AU298*V298</f>
        <v>921.59999999999991</v>
      </c>
      <c r="X298" s="55" t="s">
        <v>198</v>
      </c>
      <c r="Y298" s="179">
        <f>R298/S298*N298*C298+140</f>
        <v>2540</v>
      </c>
      <c r="Z298" s="156">
        <f>AA298*R298</f>
        <v>624</v>
      </c>
      <c r="AA298" s="59">
        <v>13</v>
      </c>
      <c r="AB298" s="55">
        <f t="shared" si="443"/>
        <v>1497.6</v>
      </c>
      <c r="AC298" s="54">
        <f t="shared" si="444"/>
        <v>74.88</v>
      </c>
      <c r="AD298" s="53">
        <f t="shared" si="445"/>
        <v>11980.8</v>
      </c>
      <c r="AE298" s="155" t="s">
        <v>134</v>
      </c>
      <c r="AF298" s="51">
        <f t="shared" si="452"/>
        <v>10</v>
      </c>
      <c r="AG298" s="172" t="s">
        <v>137</v>
      </c>
      <c r="AH298" s="49">
        <f t="shared" si="447"/>
        <v>1152</v>
      </c>
      <c r="AI298" s="48">
        <f t="shared" si="448"/>
        <v>57.599999999999994</v>
      </c>
      <c r="AJ298" s="47">
        <f t="shared" si="449"/>
        <v>9216</v>
      </c>
      <c r="AK298" s="46" t="s">
        <v>292</v>
      </c>
      <c r="AL298" s="45" t="s">
        <v>1374</v>
      </c>
      <c r="AM298" s="44">
        <f t="shared" si="450"/>
        <v>617</v>
      </c>
      <c r="AN298" s="43">
        <f t="shared" si="428"/>
        <v>740.4</v>
      </c>
      <c r="AO298" s="42">
        <f t="shared" si="454"/>
        <v>12340</v>
      </c>
      <c r="AP298" s="41">
        <f t="shared" si="430"/>
        <v>14808</v>
      </c>
      <c r="AU298" s="66">
        <v>160</v>
      </c>
      <c r="AV298" s="40">
        <v>12340</v>
      </c>
      <c r="AX298" s="480"/>
    </row>
    <row r="299" spans="1:50" ht="15" customHeight="1">
      <c r="A299" s="73" t="s">
        <v>1513</v>
      </c>
      <c r="B299" s="72" t="s">
        <v>279</v>
      </c>
      <c r="C299" s="74">
        <v>50</v>
      </c>
      <c r="D299" s="71">
        <v>2000</v>
      </c>
      <c r="E299" s="71">
        <v>1200</v>
      </c>
      <c r="F299" s="70" t="str">
        <f t="shared" si="446"/>
        <v>2000x1200x50</v>
      </c>
      <c r="G299" s="69" t="s">
        <v>291</v>
      </c>
      <c r="H299" s="68" t="s">
        <v>290</v>
      </c>
      <c r="I299" s="67" t="s">
        <v>107</v>
      </c>
      <c r="J299" s="65" t="str">
        <f t="shared" ref="J299:M304" si="456">$AE299</f>
        <v>C</v>
      </c>
      <c r="K299" s="64" t="str">
        <f t="shared" si="456"/>
        <v>C</v>
      </c>
      <c r="L299" s="64" t="str">
        <f t="shared" si="456"/>
        <v>C</v>
      </c>
      <c r="M299" s="63"/>
      <c r="N299" s="157"/>
      <c r="O299" s="55"/>
      <c r="P299" s="54"/>
      <c r="Q299" s="53"/>
      <c r="R299" s="61" t="s">
        <v>3</v>
      </c>
      <c r="S299" s="60">
        <v>1</v>
      </c>
      <c r="T299" s="59">
        <v>48</v>
      </c>
      <c r="U299" s="55">
        <f>T299*D299*E299/1000000</f>
        <v>115.2</v>
      </c>
      <c r="V299" s="54">
        <f>U299*C299/1000</f>
        <v>5.76</v>
      </c>
      <c r="W299" s="55">
        <f>AU299*V299</f>
        <v>921.59999999999991</v>
      </c>
      <c r="X299" s="55" t="s">
        <v>198</v>
      </c>
      <c r="Y299" s="58">
        <f>T299/S299*C299+140</f>
        <v>2540</v>
      </c>
      <c r="Z299" s="156" t="s">
        <v>3</v>
      </c>
      <c r="AA299" s="59">
        <v>13</v>
      </c>
      <c r="AB299" s="55">
        <f t="shared" si="443"/>
        <v>1497.6000000000001</v>
      </c>
      <c r="AC299" s="54">
        <f t="shared" si="444"/>
        <v>74.88</v>
      </c>
      <c r="AD299" s="53">
        <f t="shared" si="445"/>
        <v>11980.8</v>
      </c>
      <c r="AE299" s="155" t="s">
        <v>134</v>
      </c>
      <c r="AF299" s="51">
        <f t="shared" si="452"/>
        <v>10</v>
      </c>
      <c r="AG299" s="172" t="s">
        <v>137</v>
      </c>
      <c r="AH299" s="49">
        <f t="shared" si="447"/>
        <v>1152</v>
      </c>
      <c r="AI299" s="48">
        <f t="shared" si="448"/>
        <v>57.599999999999994</v>
      </c>
      <c r="AJ299" s="47">
        <f t="shared" si="449"/>
        <v>9216</v>
      </c>
      <c r="AK299" s="46"/>
      <c r="AL299" s="45" t="s">
        <v>289</v>
      </c>
      <c r="AM299" s="44">
        <f t="shared" si="450"/>
        <v>617</v>
      </c>
      <c r="AN299" s="43">
        <f t="shared" si="428"/>
        <v>740.4</v>
      </c>
      <c r="AO299" s="42">
        <f t="shared" si="454"/>
        <v>12340</v>
      </c>
      <c r="AP299" s="41">
        <f t="shared" si="430"/>
        <v>14808</v>
      </c>
      <c r="AU299" s="66">
        <v>160</v>
      </c>
      <c r="AV299" s="40">
        <v>12340</v>
      </c>
      <c r="AX299" s="480"/>
    </row>
    <row r="300" spans="1:50" ht="15" customHeight="1">
      <c r="A300" s="73" t="s">
        <v>1513</v>
      </c>
      <c r="B300" s="72" t="s">
        <v>279</v>
      </c>
      <c r="C300" s="71">
        <v>80</v>
      </c>
      <c r="D300" s="71">
        <v>1000</v>
      </c>
      <c r="E300" s="71">
        <v>600</v>
      </c>
      <c r="F300" s="70" t="str">
        <f t="shared" si="446"/>
        <v>1000x600x80</v>
      </c>
      <c r="G300" s="158" t="s">
        <v>1560</v>
      </c>
      <c r="H300" s="68" t="s">
        <v>1559</v>
      </c>
      <c r="I300" s="67" t="s">
        <v>1</v>
      </c>
      <c r="J300" s="65" t="str">
        <f t="shared" si="456"/>
        <v>C</v>
      </c>
      <c r="K300" s="64" t="str">
        <f t="shared" si="456"/>
        <v>C</v>
      </c>
      <c r="L300" s="64" t="str">
        <f t="shared" si="456"/>
        <v>C</v>
      </c>
      <c r="M300" s="63" t="str">
        <f t="shared" si="456"/>
        <v>C</v>
      </c>
      <c r="N300" s="62">
        <v>3</v>
      </c>
      <c r="O300" s="55">
        <f t="shared" ref="O300:O309" si="457">N300*D300*E300/1000000</f>
        <v>1.8</v>
      </c>
      <c r="P300" s="54">
        <f t="shared" ref="P300:P309" si="458">O300*C300/1000</f>
        <v>0.14399999999999999</v>
      </c>
      <c r="Q300" s="53">
        <f t="shared" ref="Q300:Q309" si="459">P300*AU300</f>
        <v>23.04</v>
      </c>
      <c r="R300" s="163"/>
      <c r="S300" s="59"/>
      <c r="T300" s="162"/>
      <c r="U300" s="160"/>
      <c r="V300" s="161"/>
      <c r="W300" s="160"/>
      <c r="X300" s="160"/>
      <c r="Y300" s="159"/>
      <c r="Z300" s="57">
        <v>576</v>
      </c>
      <c r="AA300" s="56" t="s">
        <v>3</v>
      </c>
      <c r="AB300" s="55">
        <f t="shared" ref="AB300" si="460">IF($AA300="--",$Z300*O300,$AA300*U300)</f>
        <v>1036.8</v>
      </c>
      <c r="AC300" s="54">
        <f t="shared" ref="AC300" si="461">IF($AA300="--",$Z300*P300,$AA300*V300)</f>
        <v>82.943999999999988</v>
      </c>
      <c r="AD300" s="53">
        <f t="shared" ref="AD300" si="462">IF($AA300="--",$Z300*Q300,$AA300*W300)</f>
        <v>13271.039999999999</v>
      </c>
      <c r="AE300" s="155" t="s">
        <v>134</v>
      </c>
      <c r="AF300" s="51">
        <f t="shared" si="452"/>
        <v>391</v>
      </c>
      <c r="AG300" s="50" t="s">
        <v>1</v>
      </c>
      <c r="AH300" s="49">
        <f t="shared" si="447"/>
        <v>703.80000000000007</v>
      </c>
      <c r="AI300" s="48">
        <f t="shared" si="448"/>
        <v>56.303999999999995</v>
      </c>
      <c r="AJ300" s="47">
        <f t="shared" si="449"/>
        <v>9008.64</v>
      </c>
      <c r="AK300" s="46" t="s">
        <v>1753</v>
      </c>
      <c r="AL300" s="45"/>
      <c r="AM300" s="44">
        <f t="shared" si="450"/>
        <v>987.2</v>
      </c>
      <c r="AN300" s="43">
        <f t="shared" ref="AN300" si="463">ROUND(AM300*1.2,2)</f>
        <v>1184.6400000000001</v>
      </c>
      <c r="AO300" s="42">
        <f t="shared" si="454"/>
        <v>12340</v>
      </c>
      <c r="AP300" s="41">
        <f t="shared" ref="AP300" si="464">ROUND(AO300*1.2,2)</f>
        <v>14808</v>
      </c>
      <c r="AU300" s="66">
        <v>160</v>
      </c>
      <c r="AV300" s="40">
        <v>12340</v>
      </c>
      <c r="AX300" s="480"/>
    </row>
    <row r="301" spans="1:50" ht="15" customHeight="1">
      <c r="A301" s="73" t="s">
        <v>1513</v>
      </c>
      <c r="B301" s="72" t="s">
        <v>279</v>
      </c>
      <c r="C301" s="71">
        <v>100</v>
      </c>
      <c r="D301" s="74">
        <v>1000</v>
      </c>
      <c r="E301" s="74">
        <v>600</v>
      </c>
      <c r="F301" s="70" t="str">
        <f t="shared" si="446"/>
        <v>1000x600x100</v>
      </c>
      <c r="G301" s="158" t="s">
        <v>288</v>
      </c>
      <c r="H301" s="68" t="s">
        <v>287</v>
      </c>
      <c r="I301" s="67" t="s">
        <v>1</v>
      </c>
      <c r="J301" s="65" t="str">
        <f t="shared" si="456"/>
        <v>A</v>
      </c>
      <c r="K301" s="64" t="str">
        <f t="shared" si="456"/>
        <v>A</v>
      </c>
      <c r="L301" s="64" t="str">
        <f t="shared" si="456"/>
        <v>A</v>
      </c>
      <c r="M301" s="63" t="str">
        <f t="shared" si="456"/>
        <v>A</v>
      </c>
      <c r="N301" s="62">
        <v>2</v>
      </c>
      <c r="O301" s="55">
        <f t="shared" si="457"/>
        <v>1.2</v>
      </c>
      <c r="P301" s="54">
        <f t="shared" si="458"/>
        <v>0.12</v>
      </c>
      <c r="Q301" s="53">
        <f t="shared" si="459"/>
        <v>19.2</v>
      </c>
      <c r="R301" s="163"/>
      <c r="S301" s="59"/>
      <c r="T301" s="162"/>
      <c r="U301" s="160"/>
      <c r="V301" s="161"/>
      <c r="W301" s="160"/>
      <c r="X301" s="160"/>
      <c r="Y301" s="159"/>
      <c r="Z301" s="57">
        <v>676</v>
      </c>
      <c r="AA301" s="56" t="s">
        <v>3</v>
      </c>
      <c r="AB301" s="55">
        <f t="shared" ref="AB301:AB318" si="465">IF($AA301="--",$Z301*O301,$AA301*U301)</f>
        <v>811.19999999999993</v>
      </c>
      <c r="AC301" s="54">
        <f t="shared" ref="AC301:AC318" si="466">IF($AA301="--",$Z301*P301,$AA301*V301)</f>
        <v>81.11999999999999</v>
      </c>
      <c r="AD301" s="53">
        <f t="shared" ref="AD301:AD318" si="467">IF($AA301="--",$Z301*Q301,$AA301*W301)</f>
        <v>12979.199999999999</v>
      </c>
      <c r="AE301" s="52" t="s">
        <v>2</v>
      </c>
      <c r="AF301" s="51">
        <f t="shared" si="452"/>
        <v>1</v>
      </c>
      <c r="AG301" s="50" t="s">
        <v>1</v>
      </c>
      <c r="AH301" s="49">
        <f t="shared" si="447"/>
        <v>1.2</v>
      </c>
      <c r="AI301" s="48">
        <f t="shared" si="448"/>
        <v>0.12</v>
      </c>
      <c r="AJ301" s="47">
        <f t="shared" si="449"/>
        <v>19.2</v>
      </c>
      <c r="AK301" s="46" t="s">
        <v>286</v>
      </c>
      <c r="AL301" s="45"/>
      <c r="AM301" s="44">
        <f t="shared" si="450"/>
        <v>1234</v>
      </c>
      <c r="AN301" s="43">
        <f t="shared" si="428"/>
        <v>1480.8</v>
      </c>
      <c r="AO301" s="42">
        <f t="shared" si="454"/>
        <v>12340</v>
      </c>
      <c r="AP301" s="41">
        <f t="shared" si="430"/>
        <v>14808</v>
      </c>
      <c r="AU301" s="66">
        <v>160</v>
      </c>
      <c r="AV301" s="40">
        <v>12340</v>
      </c>
      <c r="AX301" s="480"/>
    </row>
    <row r="302" spans="1:50" ht="15" customHeight="1">
      <c r="A302" s="73" t="s">
        <v>1513</v>
      </c>
      <c r="B302" s="72" t="s">
        <v>279</v>
      </c>
      <c r="C302" s="71">
        <v>120</v>
      </c>
      <c r="D302" s="74">
        <v>1000</v>
      </c>
      <c r="E302" s="74">
        <v>600</v>
      </c>
      <c r="F302" s="70" t="str">
        <f t="shared" si="446"/>
        <v>1000x600x120</v>
      </c>
      <c r="G302" s="158" t="s">
        <v>285</v>
      </c>
      <c r="H302" s="68" t="s">
        <v>284</v>
      </c>
      <c r="I302" s="67" t="s">
        <v>1</v>
      </c>
      <c r="J302" s="65" t="str">
        <f t="shared" si="456"/>
        <v>C</v>
      </c>
      <c r="K302" s="64" t="str">
        <f t="shared" si="456"/>
        <v>C</v>
      </c>
      <c r="L302" s="64" t="str">
        <f t="shared" si="456"/>
        <v>C</v>
      </c>
      <c r="M302" s="63" t="str">
        <f t="shared" si="456"/>
        <v>C</v>
      </c>
      <c r="N302" s="62">
        <v>2</v>
      </c>
      <c r="O302" s="55">
        <f t="shared" si="457"/>
        <v>1.2</v>
      </c>
      <c r="P302" s="54">
        <f t="shared" si="458"/>
        <v>0.14399999999999999</v>
      </c>
      <c r="Q302" s="53">
        <f t="shared" si="459"/>
        <v>23.04</v>
      </c>
      <c r="R302" s="163"/>
      <c r="S302" s="59"/>
      <c r="T302" s="162"/>
      <c r="U302" s="160"/>
      <c r="V302" s="161"/>
      <c r="W302" s="160"/>
      <c r="X302" s="160"/>
      <c r="Y302" s="159"/>
      <c r="Z302" s="57">
        <v>572</v>
      </c>
      <c r="AA302" s="56" t="s">
        <v>3</v>
      </c>
      <c r="AB302" s="55">
        <f t="shared" si="465"/>
        <v>686.4</v>
      </c>
      <c r="AC302" s="54">
        <f t="shared" si="466"/>
        <v>82.367999999999995</v>
      </c>
      <c r="AD302" s="53">
        <f t="shared" si="467"/>
        <v>13178.88</v>
      </c>
      <c r="AE302" s="155" t="s">
        <v>134</v>
      </c>
      <c r="AF302" s="51">
        <f t="shared" si="452"/>
        <v>391</v>
      </c>
      <c r="AG302" s="50" t="s">
        <v>1</v>
      </c>
      <c r="AH302" s="49">
        <f t="shared" si="447"/>
        <v>469.2</v>
      </c>
      <c r="AI302" s="48">
        <f t="shared" si="448"/>
        <v>56.303999999999995</v>
      </c>
      <c r="AJ302" s="47">
        <f t="shared" si="449"/>
        <v>9008.64</v>
      </c>
      <c r="AK302" s="46" t="s">
        <v>283</v>
      </c>
      <c r="AL302" s="45"/>
      <c r="AM302" s="44">
        <f t="shared" si="450"/>
        <v>1480.8</v>
      </c>
      <c r="AN302" s="43">
        <f t="shared" si="428"/>
        <v>1776.96</v>
      </c>
      <c r="AO302" s="42">
        <f t="shared" si="454"/>
        <v>12340</v>
      </c>
      <c r="AP302" s="41">
        <f t="shared" si="430"/>
        <v>14808</v>
      </c>
      <c r="AU302" s="66">
        <v>160</v>
      </c>
      <c r="AV302" s="40">
        <v>12340</v>
      </c>
      <c r="AX302" s="480"/>
    </row>
    <row r="303" spans="1:50" ht="15" customHeight="1">
      <c r="A303" s="73" t="s">
        <v>1513</v>
      </c>
      <c r="B303" s="72" t="s">
        <v>279</v>
      </c>
      <c r="C303" s="71">
        <v>150</v>
      </c>
      <c r="D303" s="74">
        <v>1000</v>
      </c>
      <c r="E303" s="74">
        <v>600</v>
      </c>
      <c r="F303" s="70" t="str">
        <f t="shared" si="446"/>
        <v>1000x600x150</v>
      </c>
      <c r="G303" s="158" t="s">
        <v>282</v>
      </c>
      <c r="H303" s="68" t="s">
        <v>281</v>
      </c>
      <c r="I303" s="67" t="s">
        <v>1</v>
      </c>
      <c r="J303" s="65" t="str">
        <f t="shared" si="456"/>
        <v>C</v>
      </c>
      <c r="K303" s="64"/>
      <c r="L303" s="64" t="str">
        <f t="shared" si="456"/>
        <v>C</v>
      </c>
      <c r="M303" s="63" t="str">
        <f t="shared" si="456"/>
        <v>C</v>
      </c>
      <c r="N303" s="62">
        <v>2</v>
      </c>
      <c r="O303" s="55">
        <f t="shared" si="457"/>
        <v>1.2</v>
      </c>
      <c r="P303" s="54">
        <f t="shared" si="458"/>
        <v>0.18</v>
      </c>
      <c r="Q303" s="53">
        <f t="shared" si="459"/>
        <v>28.799999999999997</v>
      </c>
      <c r="R303" s="163"/>
      <c r="S303" s="59"/>
      <c r="T303" s="162"/>
      <c r="U303" s="160"/>
      <c r="V303" s="161"/>
      <c r="W303" s="160"/>
      <c r="X303" s="160"/>
      <c r="Y303" s="159"/>
      <c r="Z303" s="57">
        <v>416</v>
      </c>
      <c r="AA303" s="56" t="s">
        <v>3</v>
      </c>
      <c r="AB303" s="55">
        <f t="shared" si="465"/>
        <v>499.2</v>
      </c>
      <c r="AC303" s="54">
        <f t="shared" si="466"/>
        <v>74.88</v>
      </c>
      <c r="AD303" s="53">
        <f t="shared" si="467"/>
        <v>11980.8</v>
      </c>
      <c r="AE303" s="155" t="s">
        <v>134</v>
      </c>
      <c r="AF303" s="51">
        <f t="shared" si="452"/>
        <v>313</v>
      </c>
      <c r="AG303" s="50" t="s">
        <v>1</v>
      </c>
      <c r="AH303" s="49">
        <f t="shared" si="447"/>
        <v>375.59999999999997</v>
      </c>
      <c r="AI303" s="48">
        <f t="shared" si="448"/>
        <v>56.339999999999996</v>
      </c>
      <c r="AJ303" s="47">
        <f t="shared" si="449"/>
        <v>9014.4</v>
      </c>
      <c r="AK303" s="46" t="s">
        <v>280</v>
      </c>
      <c r="AL303" s="45"/>
      <c r="AM303" s="44">
        <f t="shared" si="450"/>
        <v>1851</v>
      </c>
      <c r="AN303" s="43">
        <f t="shared" si="428"/>
        <v>2221.1999999999998</v>
      </c>
      <c r="AO303" s="42">
        <f t="shared" si="454"/>
        <v>12340</v>
      </c>
      <c r="AP303" s="41">
        <f t="shared" si="430"/>
        <v>14808</v>
      </c>
      <c r="AU303" s="66">
        <v>160</v>
      </c>
      <c r="AV303" s="40">
        <v>12340</v>
      </c>
      <c r="AX303" s="480"/>
    </row>
    <row r="304" spans="1:50" ht="15" customHeight="1">
      <c r="A304" s="73" t="s">
        <v>1513</v>
      </c>
      <c r="B304" s="72" t="s">
        <v>279</v>
      </c>
      <c r="C304" s="71">
        <v>200</v>
      </c>
      <c r="D304" s="74">
        <v>1000</v>
      </c>
      <c r="E304" s="74">
        <v>600</v>
      </c>
      <c r="F304" s="70" t="str">
        <f t="shared" si="446"/>
        <v>1000x600x200</v>
      </c>
      <c r="G304" s="158" t="s">
        <v>277</v>
      </c>
      <c r="H304" s="68" t="s">
        <v>276</v>
      </c>
      <c r="I304" s="67" t="s">
        <v>1</v>
      </c>
      <c r="J304" s="65"/>
      <c r="K304" s="64"/>
      <c r="L304" s="64" t="str">
        <f t="shared" si="456"/>
        <v>C</v>
      </c>
      <c r="M304" s="63"/>
      <c r="N304" s="62">
        <v>1</v>
      </c>
      <c r="O304" s="55">
        <f t="shared" si="457"/>
        <v>0.6</v>
      </c>
      <c r="P304" s="54">
        <f t="shared" si="458"/>
        <v>0.12</v>
      </c>
      <c r="Q304" s="53">
        <f t="shared" si="459"/>
        <v>19.2</v>
      </c>
      <c r="R304" s="163"/>
      <c r="S304" s="59"/>
      <c r="T304" s="162"/>
      <c r="U304" s="160"/>
      <c r="V304" s="161"/>
      <c r="W304" s="160"/>
      <c r="X304" s="160"/>
      <c r="Y304" s="159"/>
      <c r="Z304" s="57">
        <v>676</v>
      </c>
      <c r="AA304" s="56" t="s">
        <v>3</v>
      </c>
      <c r="AB304" s="55">
        <f t="shared" si="465"/>
        <v>405.59999999999997</v>
      </c>
      <c r="AC304" s="54">
        <f t="shared" si="466"/>
        <v>81.11999999999999</v>
      </c>
      <c r="AD304" s="53">
        <f t="shared" si="467"/>
        <v>12979.199999999999</v>
      </c>
      <c r="AE304" s="155" t="s">
        <v>134</v>
      </c>
      <c r="AF304" s="51">
        <f t="shared" si="452"/>
        <v>469</v>
      </c>
      <c r="AG304" s="50" t="s">
        <v>1</v>
      </c>
      <c r="AH304" s="49">
        <f t="shared" si="447"/>
        <v>281.39999999999998</v>
      </c>
      <c r="AI304" s="48">
        <f t="shared" si="448"/>
        <v>56.28</v>
      </c>
      <c r="AJ304" s="47">
        <f t="shared" si="449"/>
        <v>9004.7999999999993</v>
      </c>
      <c r="AK304" s="46" t="s">
        <v>275</v>
      </c>
      <c r="AL304" s="45"/>
      <c r="AM304" s="44">
        <f t="shared" si="450"/>
        <v>2468</v>
      </c>
      <c r="AN304" s="43">
        <f t="shared" si="428"/>
        <v>2961.6</v>
      </c>
      <c r="AO304" s="42">
        <f t="shared" si="454"/>
        <v>12340</v>
      </c>
      <c r="AP304" s="41">
        <f t="shared" si="430"/>
        <v>14808</v>
      </c>
      <c r="AU304" s="66">
        <v>160</v>
      </c>
      <c r="AV304" s="40">
        <v>12340</v>
      </c>
      <c r="AX304" s="480"/>
    </row>
    <row r="305" spans="1:50" ht="15" customHeight="1">
      <c r="A305" s="73" t="s">
        <v>1513</v>
      </c>
      <c r="B305" s="70" t="s">
        <v>241</v>
      </c>
      <c r="C305" s="71">
        <v>50</v>
      </c>
      <c r="D305" s="71">
        <v>1000</v>
      </c>
      <c r="E305" s="71">
        <v>600</v>
      </c>
      <c r="F305" s="70" t="str">
        <f t="shared" si="446"/>
        <v>1000x600x50</v>
      </c>
      <c r="G305" s="158" t="s">
        <v>274</v>
      </c>
      <c r="H305" s="68" t="s">
        <v>273</v>
      </c>
      <c r="I305" s="67" t="s">
        <v>1</v>
      </c>
      <c r="J305" s="65" t="str">
        <f t="shared" ref="J305:M309" si="468">$AE305</f>
        <v>C</v>
      </c>
      <c r="K305" s="64" t="str">
        <f t="shared" si="468"/>
        <v>C</v>
      </c>
      <c r="L305" s="64" t="str">
        <f t="shared" si="468"/>
        <v>C</v>
      </c>
      <c r="M305" s="63" t="str">
        <f t="shared" si="468"/>
        <v>C</v>
      </c>
      <c r="N305" s="62">
        <v>6</v>
      </c>
      <c r="O305" s="55">
        <f t="shared" si="457"/>
        <v>3.6</v>
      </c>
      <c r="P305" s="54">
        <f t="shared" si="458"/>
        <v>0.18</v>
      </c>
      <c r="Q305" s="53">
        <f t="shared" si="459"/>
        <v>20.7</v>
      </c>
      <c r="R305" s="163"/>
      <c r="S305" s="59"/>
      <c r="T305" s="162"/>
      <c r="U305" s="160"/>
      <c r="V305" s="161"/>
      <c r="W305" s="160"/>
      <c r="X305" s="160"/>
      <c r="Y305" s="159"/>
      <c r="Z305" s="57">
        <v>416</v>
      </c>
      <c r="AA305" s="56" t="s">
        <v>3</v>
      </c>
      <c r="AB305" s="55">
        <f t="shared" si="465"/>
        <v>1497.6000000000001</v>
      </c>
      <c r="AC305" s="54">
        <f t="shared" si="466"/>
        <v>74.88</v>
      </c>
      <c r="AD305" s="53">
        <f t="shared" si="467"/>
        <v>8611.1999999999989</v>
      </c>
      <c r="AE305" s="155" t="s">
        <v>134</v>
      </c>
      <c r="AF305" s="51">
        <f t="shared" si="452"/>
        <v>435</v>
      </c>
      <c r="AG305" s="50" t="s">
        <v>1</v>
      </c>
      <c r="AH305" s="49">
        <f t="shared" si="447"/>
        <v>1566</v>
      </c>
      <c r="AI305" s="48">
        <f t="shared" si="448"/>
        <v>78.3</v>
      </c>
      <c r="AJ305" s="47">
        <f t="shared" si="449"/>
        <v>9004.5</v>
      </c>
      <c r="AK305" s="46" t="s">
        <v>272</v>
      </c>
      <c r="AL305" s="45"/>
      <c r="AM305" s="44">
        <f t="shared" si="450"/>
        <v>413</v>
      </c>
      <c r="AN305" s="43">
        <f t="shared" si="428"/>
        <v>495.6</v>
      </c>
      <c r="AO305" s="42">
        <f t="shared" si="454"/>
        <v>8260</v>
      </c>
      <c r="AP305" s="41">
        <f t="shared" si="430"/>
        <v>9912</v>
      </c>
      <c r="AU305" s="66">
        <v>115</v>
      </c>
      <c r="AV305" s="40">
        <v>8260</v>
      </c>
      <c r="AX305" s="480"/>
    </row>
    <row r="306" spans="1:50" ht="15" customHeight="1">
      <c r="A306" s="73" t="s">
        <v>1513</v>
      </c>
      <c r="B306" s="72" t="s">
        <v>241</v>
      </c>
      <c r="C306" s="74">
        <v>50</v>
      </c>
      <c r="D306" s="74">
        <v>1000</v>
      </c>
      <c r="E306" s="74">
        <v>600</v>
      </c>
      <c r="F306" s="72" t="str">
        <f t="shared" si="446"/>
        <v>1000x600x50</v>
      </c>
      <c r="G306" s="158" t="s">
        <v>1379</v>
      </c>
      <c r="H306" s="68" t="s">
        <v>1732</v>
      </c>
      <c r="I306" s="67" t="s">
        <v>109</v>
      </c>
      <c r="J306" s="65" t="str">
        <f t="shared" si="468"/>
        <v>C</v>
      </c>
      <c r="K306" s="64" t="str">
        <f t="shared" si="468"/>
        <v>C</v>
      </c>
      <c r="L306" s="64" t="str">
        <f t="shared" si="468"/>
        <v>C</v>
      </c>
      <c r="M306" s="63" t="str">
        <f t="shared" si="468"/>
        <v>C</v>
      </c>
      <c r="N306" s="62">
        <v>6</v>
      </c>
      <c r="O306" s="55">
        <f t="shared" si="457"/>
        <v>3.6</v>
      </c>
      <c r="P306" s="54">
        <f t="shared" si="458"/>
        <v>0.18</v>
      </c>
      <c r="Q306" s="53">
        <f t="shared" si="459"/>
        <v>20.7</v>
      </c>
      <c r="R306" s="57">
        <v>32</v>
      </c>
      <c r="S306" s="59">
        <v>4</v>
      </c>
      <c r="T306" s="174">
        <f>R306*N306</f>
        <v>192</v>
      </c>
      <c r="U306" s="55">
        <f>O306*R306</f>
        <v>115.2</v>
      </c>
      <c r="V306" s="54">
        <f>P306*R306</f>
        <v>5.76</v>
      </c>
      <c r="W306" s="55">
        <f>AU306*V306</f>
        <v>662.4</v>
      </c>
      <c r="X306" s="55" t="s">
        <v>198</v>
      </c>
      <c r="Y306" s="179">
        <f>R306/S306*N306*C306+140</f>
        <v>2540</v>
      </c>
      <c r="Z306" s="156">
        <f>AA306*R306</f>
        <v>416</v>
      </c>
      <c r="AA306" s="59">
        <v>13</v>
      </c>
      <c r="AB306" s="55">
        <f t="shared" si="465"/>
        <v>1497.6000000000001</v>
      </c>
      <c r="AC306" s="54">
        <f t="shared" si="466"/>
        <v>74.88</v>
      </c>
      <c r="AD306" s="53">
        <f t="shared" si="467"/>
        <v>8611.1999999999989</v>
      </c>
      <c r="AE306" s="155" t="s">
        <v>134</v>
      </c>
      <c r="AF306" s="51">
        <f t="shared" si="452"/>
        <v>14</v>
      </c>
      <c r="AG306" s="172" t="s">
        <v>137</v>
      </c>
      <c r="AH306" s="49">
        <f t="shared" si="447"/>
        <v>1612.8</v>
      </c>
      <c r="AI306" s="48">
        <f t="shared" si="448"/>
        <v>80.64</v>
      </c>
      <c r="AJ306" s="47">
        <f t="shared" si="449"/>
        <v>9273.6</v>
      </c>
      <c r="AK306" s="46" t="s">
        <v>272</v>
      </c>
      <c r="AL306" s="45" t="s">
        <v>1376</v>
      </c>
      <c r="AM306" s="44">
        <f t="shared" si="450"/>
        <v>413</v>
      </c>
      <c r="AN306" s="43">
        <f t="shared" si="428"/>
        <v>495.6</v>
      </c>
      <c r="AO306" s="42">
        <f t="shared" si="454"/>
        <v>8260</v>
      </c>
      <c r="AP306" s="41">
        <f t="shared" si="430"/>
        <v>9912</v>
      </c>
      <c r="AU306" s="66">
        <v>115</v>
      </c>
      <c r="AV306" s="40">
        <v>8260</v>
      </c>
      <c r="AX306" s="480"/>
    </row>
    <row r="307" spans="1:50" ht="15" customHeight="1">
      <c r="A307" s="73" t="s">
        <v>1513</v>
      </c>
      <c r="B307" s="72" t="s">
        <v>241</v>
      </c>
      <c r="C307" s="71">
        <v>80</v>
      </c>
      <c r="D307" s="74">
        <v>1000</v>
      </c>
      <c r="E307" s="74">
        <v>600</v>
      </c>
      <c r="F307" s="70" t="str">
        <f t="shared" si="446"/>
        <v>1000x600x80</v>
      </c>
      <c r="G307" s="158" t="s">
        <v>271</v>
      </c>
      <c r="H307" s="68" t="s">
        <v>270</v>
      </c>
      <c r="I307" s="67" t="s">
        <v>1</v>
      </c>
      <c r="J307" s="65" t="str">
        <f t="shared" si="468"/>
        <v>C</v>
      </c>
      <c r="K307" s="64" t="str">
        <f t="shared" si="468"/>
        <v>C</v>
      </c>
      <c r="L307" s="64" t="str">
        <f t="shared" si="468"/>
        <v>C</v>
      </c>
      <c r="M307" s="63" t="str">
        <f t="shared" si="468"/>
        <v>C</v>
      </c>
      <c r="N307" s="62">
        <v>4</v>
      </c>
      <c r="O307" s="55">
        <f t="shared" si="457"/>
        <v>2.4</v>
      </c>
      <c r="P307" s="54">
        <f t="shared" si="458"/>
        <v>0.192</v>
      </c>
      <c r="Q307" s="53">
        <f t="shared" si="459"/>
        <v>22.080000000000002</v>
      </c>
      <c r="R307" s="163"/>
      <c r="S307" s="59"/>
      <c r="T307" s="162"/>
      <c r="U307" s="160"/>
      <c r="V307" s="161"/>
      <c r="W307" s="160"/>
      <c r="X307" s="160"/>
      <c r="Y307" s="159"/>
      <c r="Z307" s="57">
        <v>416</v>
      </c>
      <c r="AA307" s="56" t="s">
        <v>3</v>
      </c>
      <c r="AB307" s="55">
        <f t="shared" si="465"/>
        <v>998.4</v>
      </c>
      <c r="AC307" s="54">
        <f t="shared" si="466"/>
        <v>79.872</v>
      </c>
      <c r="AD307" s="53">
        <f t="shared" si="467"/>
        <v>9185.2800000000007</v>
      </c>
      <c r="AE307" s="155" t="s">
        <v>134</v>
      </c>
      <c r="AF307" s="51">
        <f t="shared" si="452"/>
        <v>408</v>
      </c>
      <c r="AG307" s="50" t="s">
        <v>1</v>
      </c>
      <c r="AH307" s="49">
        <f t="shared" si="447"/>
        <v>979.19999999999993</v>
      </c>
      <c r="AI307" s="48">
        <f t="shared" si="448"/>
        <v>78.335999999999999</v>
      </c>
      <c r="AJ307" s="47">
        <f t="shared" si="449"/>
        <v>9008.6400000000012</v>
      </c>
      <c r="AK307" s="46" t="s">
        <v>269</v>
      </c>
      <c r="AL307" s="45"/>
      <c r="AM307" s="44">
        <f t="shared" si="450"/>
        <v>660.8</v>
      </c>
      <c r="AN307" s="43">
        <f t="shared" ref="AN307:AN354" si="469">ROUND(AM307*1.2,2)</f>
        <v>792.96</v>
      </c>
      <c r="AO307" s="42">
        <f t="shared" si="454"/>
        <v>8260</v>
      </c>
      <c r="AP307" s="41">
        <f t="shared" ref="AP307:AP354" si="470">ROUND(AO307*1.2,2)</f>
        <v>9912</v>
      </c>
      <c r="AU307" s="66">
        <v>115</v>
      </c>
      <c r="AV307" s="40">
        <v>8260</v>
      </c>
      <c r="AX307" s="480"/>
    </row>
    <row r="308" spans="1:50" ht="15" customHeight="1">
      <c r="A308" s="73" t="s">
        <v>1513</v>
      </c>
      <c r="B308" s="72" t="s">
        <v>241</v>
      </c>
      <c r="C308" s="71">
        <v>100</v>
      </c>
      <c r="D308" s="74">
        <v>1000</v>
      </c>
      <c r="E308" s="74">
        <v>600</v>
      </c>
      <c r="F308" s="70" t="str">
        <f t="shared" si="446"/>
        <v>1000x600x100</v>
      </c>
      <c r="G308" s="158" t="s">
        <v>268</v>
      </c>
      <c r="H308" s="68" t="s">
        <v>267</v>
      </c>
      <c r="I308" s="67" t="s">
        <v>1</v>
      </c>
      <c r="J308" s="65" t="str">
        <f t="shared" si="468"/>
        <v>B</v>
      </c>
      <c r="K308" s="64" t="str">
        <f t="shared" si="468"/>
        <v>B</v>
      </c>
      <c r="L308" s="64" t="str">
        <f t="shared" si="468"/>
        <v>B</v>
      </c>
      <c r="M308" s="63" t="str">
        <f t="shared" si="468"/>
        <v>B</v>
      </c>
      <c r="N308" s="62">
        <v>3</v>
      </c>
      <c r="O308" s="55">
        <f t="shared" si="457"/>
        <v>1.8</v>
      </c>
      <c r="P308" s="54">
        <f t="shared" si="458"/>
        <v>0.18</v>
      </c>
      <c r="Q308" s="53">
        <f t="shared" si="459"/>
        <v>20.7</v>
      </c>
      <c r="R308" s="163"/>
      <c r="S308" s="59"/>
      <c r="T308" s="162"/>
      <c r="U308" s="160"/>
      <c r="V308" s="161"/>
      <c r="W308" s="160"/>
      <c r="X308" s="160"/>
      <c r="Y308" s="159"/>
      <c r="Z308" s="57">
        <v>416</v>
      </c>
      <c r="AA308" s="56" t="s">
        <v>3</v>
      </c>
      <c r="AB308" s="55">
        <f t="shared" si="465"/>
        <v>748.80000000000007</v>
      </c>
      <c r="AC308" s="54">
        <f t="shared" si="466"/>
        <v>74.88</v>
      </c>
      <c r="AD308" s="53">
        <f t="shared" si="467"/>
        <v>8611.1999999999989</v>
      </c>
      <c r="AE308" s="472" t="s">
        <v>205</v>
      </c>
      <c r="AF308" s="51">
        <f t="shared" si="452"/>
        <v>290</v>
      </c>
      <c r="AG308" s="50" t="s">
        <v>1</v>
      </c>
      <c r="AH308" s="49">
        <f t="shared" si="447"/>
        <v>522</v>
      </c>
      <c r="AI308" s="48">
        <f t="shared" si="448"/>
        <v>52.199999999999996</v>
      </c>
      <c r="AJ308" s="47">
        <f t="shared" si="449"/>
        <v>6003</v>
      </c>
      <c r="AK308" s="46" t="s">
        <v>266</v>
      </c>
      <c r="AL308" s="45"/>
      <c r="AM308" s="44">
        <f t="shared" si="450"/>
        <v>826</v>
      </c>
      <c r="AN308" s="43">
        <f t="shared" si="469"/>
        <v>991.2</v>
      </c>
      <c r="AO308" s="42">
        <f t="shared" si="454"/>
        <v>8260</v>
      </c>
      <c r="AP308" s="41">
        <f t="shared" si="470"/>
        <v>9912</v>
      </c>
      <c r="AU308" s="66">
        <v>115</v>
      </c>
      <c r="AV308" s="40">
        <v>8260</v>
      </c>
      <c r="AX308" s="480"/>
    </row>
    <row r="309" spans="1:50" ht="15" customHeight="1">
      <c r="A309" s="73" t="s">
        <v>1513</v>
      </c>
      <c r="B309" s="72" t="s">
        <v>241</v>
      </c>
      <c r="C309" s="74">
        <v>100</v>
      </c>
      <c r="D309" s="74">
        <v>1000</v>
      </c>
      <c r="E309" s="74">
        <v>600</v>
      </c>
      <c r="F309" s="72" t="str">
        <f t="shared" si="446"/>
        <v>1000x600x100</v>
      </c>
      <c r="G309" s="158" t="s">
        <v>1378</v>
      </c>
      <c r="H309" s="68" t="s">
        <v>1733</v>
      </c>
      <c r="I309" s="67" t="s">
        <v>109</v>
      </c>
      <c r="J309" s="65"/>
      <c r="K309" s="64" t="str">
        <f t="shared" si="468"/>
        <v>C</v>
      </c>
      <c r="L309" s="64" t="str">
        <f t="shared" si="468"/>
        <v>C</v>
      </c>
      <c r="M309" s="63" t="str">
        <f t="shared" si="468"/>
        <v>C</v>
      </c>
      <c r="N309" s="62">
        <v>3</v>
      </c>
      <c r="O309" s="55">
        <f t="shared" si="457"/>
        <v>1.8</v>
      </c>
      <c r="P309" s="54">
        <f t="shared" si="458"/>
        <v>0.18</v>
      </c>
      <c r="Q309" s="53">
        <f t="shared" si="459"/>
        <v>20.7</v>
      </c>
      <c r="R309" s="57">
        <v>32</v>
      </c>
      <c r="S309" s="59">
        <v>4</v>
      </c>
      <c r="T309" s="174">
        <f>R309*N309</f>
        <v>96</v>
      </c>
      <c r="U309" s="55">
        <f>O309*R309</f>
        <v>57.6</v>
      </c>
      <c r="V309" s="54">
        <f>P309*R309</f>
        <v>5.76</v>
      </c>
      <c r="W309" s="55">
        <f>AU309*V309</f>
        <v>662.4</v>
      </c>
      <c r="X309" s="55" t="s">
        <v>198</v>
      </c>
      <c r="Y309" s="179">
        <f>R309/S309*N309*C309+140</f>
        <v>2540</v>
      </c>
      <c r="Z309" s="156">
        <f>AA309*R309</f>
        <v>416</v>
      </c>
      <c r="AA309" s="59">
        <v>13</v>
      </c>
      <c r="AB309" s="55">
        <f t="shared" si="465"/>
        <v>748.80000000000007</v>
      </c>
      <c r="AC309" s="54">
        <f t="shared" si="466"/>
        <v>74.88</v>
      </c>
      <c r="AD309" s="53">
        <f t="shared" si="467"/>
        <v>8611.1999999999989</v>
      </c>
      <c r="AE309" s="155" t="s">
        <v>134</v>
      </c>
      <c r="AF309" s="51">
        <f t="shared" si="452"/>
        <v>14</v>
      </c>
      <c r="AG309" s="172" t="s">
        <v>137</v>
      </c>
      <c r="AH309" s="49">
        <f t="shared" si="447"/>
        <v>806.4</v>
      </c>
      <c r="AI309" s="48">
        <f t="shared" si="448"/>
        <v>80.64</v>
      </c>
      <c r="AJ309" s="47">
        <f t="shared" si="449"/>
        <v>9273.6</v>
      </c>
      <c r="AK309" s="46" t="s">
        <v>266</v>
      </c>
      <c r="AL309" s="45" t="s">
        <v>1377</v>
      </c>
      <c r="AM309" s="44">
        <f t="shared" si="450"/>
        <v>826</v>
      </c>
      <c r="AN309" s="43">
        <f t="shared" si="469"/>
        <v>991.2</v>
      </c>
      <c r="AO309" s="42">
        <f t="shared" si="454"/>
        <v>8260</v>
      </c>
      <c r="AP309" s="41">
        <f t="shared" si="470"/>
        <v>9912</v>
      </c>
      <c r="AU309" s="66">
        <v>115</v>
      </c>
      <c r="AV309" s="40">
        <v>8260</v>
      </c>
      <c r="AX309" s="480"/>
    </row>
    <row r="310" spans="1:50" ht="15" customHeight="1">
      <c r="A310" s="73" t="s">
        <v>1513</v>
      </c>
      <c r="B310" s="72" t="s">
        <v>241</v>
      </c>
      <c r="C310" s="74">
        <v>100</v>
      </c>
      <c r="D310" s="71">
        <v>2000</v>
      </c>
      <c r="E310" s="71">
        <v>1200</v>
      </c>
      <c r="F310" s="70" t="str">
        <f t="shared" si="446"/>
        <v>2000x1200x100</v>
      </c>
      <c r="G310" s="69" t="s">
        <v>265</v>
      </c>
      <c r="H310" s="68" t="s">
        <v>264</v>
      </c>
      <c r="I310" s="67" t="s">
        <v>107</v>
      </c>
      <c r="J310" s="65" t="str">
        <f t="shared" ref="J310:M318" si="471">$AE310</f>
        <v>C</v>
      </c>
      <c r="K310" s="64" t="str">
        <f t="shared" si="471"/>
        <v>C</v>
      </c>
      <c r="L310" s="64" t="str">
        <f t="shared" si="471"/>
        <v>C</v>
      </c>
      <c r="M310" s="63"/>
      <c r="N310" s="157"/>
      <c r="O310" s="55"/>
      <c r="P310" s="54"/>
      <c r="Q310" s="53"/>
      <c r="R310" s="61" t="s">
        <v>3</v>
      </c>
      <c r="S310" s="60">
        <v>1</v>
      </c>
      <c r="T310" s="59">
        <v>24</v>
      </c>
      <c r="U310" s="55">
        <f>T310*D310*E310/1000000</f>
        <v>57.6</v>
      </c>
      <c r="V310" s="54">
        <f>U310*C310/1000</f>
        <v>5.76</v>
      </c>
      <c r="W310" s="55">
        <f>AU310*V310</f>
        <v>662.4</v>
      </c>
      <c r="X310" s="55" t="s">
        <v>198</v>
      </c>
      <c r="Y310" s="58">
        <f>T310/S310*C310+140</f>
        <v>2540</v>
      </c>
      <c r="Z310" s="156" t="s">
        <v>3</v>
      </c>
      <c r="AA310" s="59">
        <v>13</v>
      </c>
      <c r="AB310" s="55">
        <f t="shared" si="465"/>
        <v>748.80000000000007</v>
      </c>
      <c r="AC310" s="54">
        <f t="shared" si="466"/>
        <v>74.88</v>
      </c>
      <c r="AD310" s="53">
        <f t="shared" si="467"/>
        <v>8611.1999999999989</v>
      </c>
      <c r="AE310" s="155" t="s">
        <v>134</v>
      </c>
      <c r="AF310" s="51">
        <f t="shared" si="452"/>
        <v>14</v>
      </c>
      <c r="AG310" s="172" t="s">
        <v>137</v>
      </c>
      <c r="AH310" s="49">
        <f t="shared" si="447"/>
        <v>806.4</v>
      </c>
      <c r="AI310" s="48">
        <f t="shared" si="448"/>
        <v>80.64</v>
      </c>
      <c r="AJ310" s="47">
        <f t="shared" si="449"/>
        <v>9273.6</v>
      </c>
      <c r="AK310" s="46"/>
      <c r="AL310" s="45" t="s">
        <v>263</v>
      </c>
      <c r="AM310" s="44">
        <f t="shared" si="450"/>
        <v>826</v>
      </c>
      <c r="AN310" s="43">
        <f t="shared" si="469"/>
        <v>991.2</v>
      </c>
      <c r="AO310" s="42">
        <f t="shared" si="454"/>
        <v>8260</v>
      </c>
      <c r="AP310" s="41">
        <f t="shared" si="470"/>
        <v>9912</v>
      </c>
      <c r="AU310" s="66">
        <v>115</v>
      </c>
      <c r="AV310" s="40">
        <v>8260</v>
      </c>
      <c r="AX310" s="480"/>
    </row>
    <row r="311" spans="1:50" ht="15" customHeight="1">
      <c r="A311" s="73" t="s">
        <v>1513</v>
      </c>
      <c r="B311" s="72" t="s">
        <v>241</v>
      </c>
      <c r="C311" s="71">
        <v>120</v>
      </c>
      <c r="D311" s="71">
        <v>1000</v>
      </c>
      <c r="E311" s="71">
        <v>600</v>
      </c>
      <c r="F311" s="70" t="str">
        <f t="shared" si="446"/>
        <v>1000x600x120</v>
      </c>
      <c r="G311" s="158" t="s">
        <v>262</v>
      </c>
      <c r="H311" s="68" t="s">
        <v>261</v>
      </c>
      <c r="I311" s="67" t="s">
        <v>1</v>
      </c>
      <c r="J311" s="65" t="str">
        <f t="shared" si="471"/>
        <v>C</v>
      </c>
      <c r="K311" s="64" t="str">
        <f t="shared" si="471"/>
        <v>C</v>
      </c>
      <c r="L311" s="64" t="str">
        <f t="shared" si="471"/>
        <v>C</v>
      </c>
      <c r="M311" s="63" t="str">
        <f t="shared" si="471"/>
        <v>C</v>
      </c>
      <c r="N311" s="62">
        <v>2</v>
      </c>
      <c r="O311" s="55">
        <f>N311*D311*E311/1000000</f>
        <v>1.2</v>
      </c>
      <c r="P311" s="54">
        <f>O311*C311/1000</f>
        <v>0.14399999999999999</v>
      </c>
      <c r="Q311" s="53">
        <f>P311*AU311</f>
        <v>16.559999999999999</v>
      </c>
      <c r="R311" s="163"/>
      <c r="S311" s="59"/>
      <c r="T311" s="162"/>
      <c r="U311" s="160"/>
      <c r="V311" s="161"/>
      <c r="W311" s="160"/>
      <c r="X311" s="160"/>
      <c r="Y311" s="159"/>
      <c r="Z311" s="57">
        <v>572</v>
      </c>
      <c r="AA311" s="56" t="s">
        <v>3</v>
      </c>
      <c r="AB311" s="55">
        <f t="shared" si="465"/>
        <v>686.4</v>
      </c>
      <c r="AC311" s="54">
        <f t="shared" si="466"/>
        <v>82.367999999999995</v>
      </c>
      <c r="AD311" s="53">
        <f t="shared" si="467"/>
        <v>9472.32</v>
      </c>
      <c r="AE311" s="155" t="s">
        <v>134</v>
      </c>
      <c r="AF311" s="51">
        <f t="shared" si="452"/>
        <v>544</v>
      </c>
      <c r="AG311" s="50" t="s">
        <v>1</v>
      </c>
      <c r="AH311" s="49">
        <f t="shared" si="447"/>
        <v>652.79999999999995</v>
      </c>
      <c r="AI311" s="48">
        <f t="shared" si="448"/>
        <v>78.335999999999999</v>
      </c>
      <c r="AJ311" s="47">
        <f t="shared" si="449"/>
        <v>9008.64</v>
      </c>
      <c r="AK311" s="46" t="s">
        <v>260</v>
      </c>
      <c r="AL311" s="45"/>
      <c r="AM311" s="44">
        <f t="shared" si="450"/>
        <v>991.2</v>
      </c>
      <c r="AN311" s="43">
        <f t="shared" si="469"/>
        <v>1189.44</v>
      </c>
      <c r="AO311" s="42">
        <f t="shared" si="454"/>
        <v>8260</v>
      </c>
      <c r="AP311" s="41">
        <f t="shared" si="470"/>
        <v>9912</v>
      </c>
      <c r="AU311" s="66">
        <v>115</v>
      </c>
      <c r="AV311" s="40">
        <v>8260</v>
      </c>
      <c r="AX311" s="480"/>
    </row>
    <row r="312" spans="1:50" ht="15" customHeight="1">
      <c r="A312" s="73" t="s">
        <v>1513</v>
      </c>
      <c r="B312" s="72" t="s">
        <v>241</v>
      </c>
      <c r="C312" s="74">
        <v>120</v>
      </c>
      <c r="D312" s="71">
        <v>2000</v>
      </c>
      <c r="E312" s="71">
        <v>1200</v>
      </c>
      <c r="F312" s="70" t="str">
        <f t="shared" si="446"/>
        <v>2000x1200x120</v>
      </c>
      <c r="G312" s="158" t="s">
        <v>259</v>
      </c>
      <c r="H312" s="68" t="s">
        <v>258</v>
      </c>
      <c r="I312" s="67" t="s">
        <v>107</v>
      </c>
      <c r="J312" s="65" t="str">
        <f t="shared" si="471"/>
        <v>C</v>
      </c>
      <c r="K312" s="64" t="str">
        <f t="shared" si="471"/>
        <v>C</v>
      </c>
      <c r="L312" s="64" t="str">
        <f t="shared" si="471"/>
        <v>C</v>
      </c>
      <c r="M312" s="63"/>
      <c r="N312" s="157"/>
      <c r="O312" s="55"/>
      <c r="P312" s="54"/>
      <c r="Q312" s="53"/>
      <c r="R312" s="61" t="s">
        <v>3</v>
      </c>
      <c r="S312" s="60">
        <v>1</v>
      </c>
      <c r="T312" s="59">
        <v>20</v>
      </c>
      <c r="U312" s="55">
        <f>T312*D312*E312/1000000</f>
        <v>48</v>
      </c>
      <c r="V312" s="54">
        <f>U312*C312/1000</f>
        <v>5.76</v>
      </c>
      <c r="W312" s="55">
        <f>AU312*V312</f>
        <v>662.4</v>
      </c>
      <c r="X312" s="55" t="s">
        <v>198</v>
      </c>
      <c r="Y312" s="58">
        <f>T312/S312*C312+140</f>
        <v>2540</v>
      </c>
      <c r="Z312" s="156" t="s">
        <v>3</v>
      </c>
      <c r="AA312" s="59">
        <v>13</v>
      </c>
      <c r="AB312" s="55">
        <f t="shared" si="465"/>
        <v>624</v>
      </c>
      <c r="AC312" s="54">
        <f t="shared" si="466"/>
        <v>74.88</v>
      </c>
      <c r="AD312" s="53">
        <f t="shared" si="467"/>
        <v>8611.1999999999989</v>
      </c>
      <c r="AE312" s="155" t="s">
        <v>134</v>
      </c>
      <c r="AF312" s="51">
        <f t="shared" si="452"/>
        <v>14</v>
      </c>
      <c r="AG312" s="172" t="s">
        <v>137</v>
      </c>
      <c r="AH312" s="49">
        <f t="shared" si="447"/>
        <v>672</v>
      </c>
      <c r="AI312" s="48">
        <f t="shared" si="448"/>
        <v>80.64</v>
      </c>
      <c r="AJ312" s="47">
        <f t="shared" si="449"/>
        <v>9273.6</v>
      </c>
      <c r="AK312" s="46"/>
      <c r="AL312" s="45" t="s">
        <v>257</v>
      </c>
      <c r="AM312" s="44">
        <f t="shared" si="450"/>
        <v>991.2</v>
      </c>
      <c r="AN312" s="43">
        <f t="shared" si="469"/>
        <v>1189.44</v>
      </c>
      <c r="AO312" s="42">
        <f t="shared" si="454"/>
        <v>8260</v>
      </c>
      <c r="AP312" s="41">
        <f t="shared" si="470"/>
        <v>9912</v>
      </c>
      <c r="AU312" s="66">
        <v>115</v>
      </c>
      <c r="AV312" s="40">
        <v>8260</v>
      </c>
      <c r="AX312" s="480"/>
    </row>
    <row r="313" spans="1:50" ht="15" customHeight="1">
      <c r="A313" s="73" t="s">
        <v>1513</v>
      </c>
      <c r="B313" s="72" t="s">
        <v>241</v>
      </c>
      <c r="C313" s="71">
        <v>140</v>
      </c>
      <c r="D313" s="71">
        <v>1000</v>
      </c>
      <c r="E313" s="71">
        <v>600</v>
      </c>
      <c r="F313" s="70" t="str">
        <f t="shared" si="446"/>
        <v>1000x600x140</v>
      </c>
      <c r="G313" s="158" t="s">
        <v>256</v>
      </c>
      <c r="H313" s="68" t="s">
        <v>255</v>
      </c>
      <c r="I313" s="67" t="s">
        <v>1</v>
      </c>
      <c r="J313" s="65" t="str">
        <f t="shared" si="471"/>
        <v>C</v>
      </c>
      <c r="K313" s="64" t="str">
        <f t="shared" si="471"/>
        <v>C</v>
      </c>
      <c r="L313" s="64" t="str">
        <f t="shared" si="471"/>
        <v>C</v>
      </c>
      <c r="M313" s="63" t="str">
        <f t="shared" si="471"/>
        <v>C</v>
      </c>
      <c r="N313" s="62">
        <v>2</v>
      </c>
      <c r="O313" s="55">
        <f>N313*D313*E313/1000000</f>
        <v>1.2</v>
      </c>
      <c r="P313" s="54">
        <f>O313*C313/1000</f>
        <v>0.16800000000000001</v>
      </c>
      <c r="Q313" s="53">
        <f>P313*AU313</f>
        <v>19.32</v>
      </c>
      <c r="R313" s="163"/>
      <c r="S313" s="59"/>
      <c r="T313" s="162"/>
      <c r="U313" s="160"/>
      <c r="V313" s="161"/>
      <c r="W313" s="160"/>
      <c r="X313" s="160"/>
      <c r="Y313" s="159"/>
      <c r="Z313" s="57">
        <v>468</v>
      </c>
      <c r="AA313" s="56" t="s">
        <v>3</v>
      </c>
      <c r="AB313" s="55">
        <f t="shared" si="465"/>
        <v>561.6</v>
      </c>
      <c r="AC313" s="54">
        <f t="shared" si="466"/>
        <v>78.624000000000009</v>
      </c>
      <c r="AD313" s="53">
        <f t="shared" si="467"/>
        <v>9041.76</v>
      </c>
      <c r="AE313" s="155" t="s">
        <v>134</v>
      </c>
      <c r="AF313" s="51">
        <f t="shared" si="452"/>
        <v>466</v>
      </c>
      <c r="AG313" s="50" t="s">
        <v>1</v>
      </c>
      <c r="AH313" s="49">
        <f t="shared" si="447"/>
        <v>559.19999999999993</v>
      </c>
      <c r="AI313" s="48">
        <f t="shared" si="448"/>
        <v>78.288000000000011</v>
      </c>
      <c r="AJ313" s="47">
        <f t="shared" si="449"/>
        <v>9003.1200000000008</v>
      </c>
      <c r="AK313" s="46" t="s">
        <v>254</v>
      </c>
      <c r="AL313" s="45"/>
      <c r="AM313" s="44">
        <f t="shared" si="450"/>
        <v>1156.4000000000001</v>
      </c>
      <c r="AN313" s="43">
        <f t="shared" si="469"/>
        <v>1387.68</v>
      </c>
      <c r="AO313" s="42">
        <f t="shared" si="454"/>
        <v>8260</v>
      </c>
      <c r="AP313" s="41">
        <f t="shared" si="470"/>
        <v>9912</v>
      </c>
      <c r="AU313" s="66">
        <v>115</v>
      </c>
      <c r="AV313" s="40">
        <v>8260</v>
      </c>
      <c r="AX313" s="480"/>
    </row>
    <row r="314" spans="1:50" ht="15" customHeight="1">
      <c r="A314" s="73" t="s">
        <v>1513</v>
      </c>
      <c r="B314" s="72" t="s">
        <v>241</v>
      </c>
      <c r="C314" s="74">
        <v>140</v>
      </c>
      <c r="D314" s="71">
        <v>2000</v>
      </c>
      <c r="E314" s="71">
        <v>1200</v>
      </c>
      <c r="F314" s="70" t="str">
        <f t="shared" si="446"/>
        <v>2000x1200x140</v>
      </c>
      <c r="G314" s="158" t="s">
        <v>253</v>
      </c>
      <c r="H314" s="68" t="s">
        <v>252</v>
      </c>
      <c r="I314" s="67" t="s">
        <v>107</v>
      </c>
      <c r="J314" s="65" t="str">
        <f t="shared" si="471"/>
        <v>C</v>
      </c>
      <c r="K314" s="64" t="str">
        <f t="shared" si="471"/>
        <v>C</v>
      </c>
      <c r="L314" s="64" t="str">
        <f t="shared" si="471"/>
        <v>C</v>
      </c>
      <c r="M314" s="63"/>
      <c r="N314" s="157"/>
      <c r="O314" s="55"/>
      <c r="P314" s="54"/>
      <c r="Q314" s="53"/>
      <c r="R314" s="61" t="s">
        <v>3</v>
      </c>
      <c r="S314" s="60">
        <v>1</v>
      </c>
      <c r="T314" s="59">
        <v>16</v>
      </c>
      <c r="U314" s="55">
        <f>T314*D314*E314/1000000</f>
        <v>38.4</v>
      </c>
      <c r="V314" s="54">
        <f>U314*C314/1000</f>
        <v>5.3760000000000003</v>
      </c>
      <c r="W314" s="55">
        <f>AU314*V314</f>
        <v>618.24</v>
      </c>
      <c r="X314" s="55" t="s">
        <v>198</v>
      </c>
      <c r="Y314" s="58">
        <f>T314/S314*C314+140</f>
        <v>2380</v>
      </c>
      <c r="Z314" s="156" t="s">
        <v>3</v>
      </c>
      <c r="AA314" s="59">
        <v>13</v>
      </c>
      <c r="AB314" s="55">
        <f t="shared" si="465"/>
        <v>499.2</v>
      </c>
      <c r="AC314" s="54">
        <f t="shared" si="466"/>
        <v>69.888000000000005</v>
      </c>
      <c r="AD314" s="53">
        <f t="shared" si="467"/>
        <v>8037.12</v>
      </c>
      <c r="AE314" s="155" t="s">
        <v>134</v>
      </c>
      <c r="AF314" s="51">
        <f t="shared" si="452"/>
        <v>15</v>
      </c>
      <c r="AG314" s="172" t="s">
        <v>137</v>
      </c>
      <c r="AH314" s="49">
        <f t="shared" si="447"/>
        <v>576</v>
      </c>
      <c r="AI314" s="48">
        <f t="shared" si="448"/>
        <v>80.64</v>
      </c>
      <c r="AJ314" s="47">
        <f t="shared" si="449"/>
        <v>9273.6</v>
      </c>
      <c r="AK314" s="46"/>
      <c r="AL314" s="45" t="s">
        <v>251</v>
      </c>
      <c r="AM314" s="44">
        <f t="shared" si="450"/>
        <v>1156.4000000000001</v>
      </c>
      <c r="AN314" s="43">
        <f t="shared" si="469"/>
        <v>1387.68</v>
      </c>
      <c r="AO314" s="42">
        <f t="shared" si="454"/>
        <v>8260</v>
      </c>
      <c r="AP314" s="41">
        <f t="shared" si="470"/>
        <v>9912</v>
      </c>
      <c r="AU314" s="66">
        <v>115</v>
      </c>
      <c r="AV314" s="40">
        <v>8260</v>
      </c>
      <c r="AX314" s="480"/>
    </row>
    <row r="315" spans="1:50" ht="15" customHeight="1">
      <c r="A315" s="73" t="s">
        <v>1513</v>
      </c>
      <c r="B315" s="72" t="s">
        <v>241</v>
      </c>
      <c r="C315" s="71">
        <v>150</v>
      </c>
      <c r="D315" s="71">
        <v>1000</v>
      </c>
      <c r="E315" s="71">
        <v>600</v>
      </c>
      <c r="F315" s="70" t="str">
        <f t="shared" si="446"/>
        <v>1000x600x150</v>
      </c>
      <c r="G315" s="158" t="s">
        <v>250</v>
      </c>
      <c r="H315" s="68" t="s">
        <v>249</v>
      </c>
      <c r="I315" s="67" t="s">
        <v>1</v>
      </c>
      <c r="J315" s="65" t="str">
        <f t="shared" si="471"/>
        <v>B</v>
      </c>
      <c r="K315" s="64" t="str">
        <f t="shared" si="471"/>
        <v>B</v>
      </c>
      <c r="L315" s="64" t="str">
        <f t="shared" si="471"/>
        <v>B</v>
      </c>
      <c r="M315" s="63" t="str">
        <f t="shared" ref="M315" si="472">$AE315</f>
        <v>B</v>
      </c>
      <c r="N315" s="62">
        <v>2</v>
      </c>
      <c r="O315" s="55">
        <f>N315*D315*E315/1000000</f>
        <v>1.2</v>
      </c>
      <c r="P315" s="54">
        <f>O315*C315/1000</f>
        <v>0.18</v>
      </c>
      <c r="Q315" s="53">
        <f>P315*AU315</f>
        <v>20.7</v>
      </c>
      <c r="R315" s="163"/>
      <c r="S315" s="59"/>
      <c r="T315" s="162"/>
      <c r="U315" s="160"/>
      <c r="V315" s="161"/>
      <c r="W315" s="160"/>
      <c r="X315" s="160"/>
      <c r="Y315" s="159"/>
      <c r="Z315" s="57">
        <v>416</v>
      </c>
      <c r="AA315" s="56" t="s">
        <v>3</v>
      </c>
      <c r="AB315" s="55">
        <f t="shared" si="465"/>
        <v>499.2</v>
      </c>
      <c r="AC315" s="54">
        <f t="shared" si="466"/>
        <v>74.88</v>
      </c>
      <c r="AD315" s="53">
        <f t="shared" si="467"/>
        <v>8611.1999999999989</v>
      </c>
      <c r="AE315" s="472" t="s">
        <v>205</v>
      </c>
      <c r="AF315" s="51">
        <f t="shared" si="452"/>
        <v>290</v>
      </c>
      <c r="AG315" s="50" t="s">
        <v>1</v>
      </c>
      <c r="AH315" s="49">
        <f t="shared" si="447"/>
        <v>348</v>
      </c>
      <c r="AI315" s="48">
        <f t="shared" si="448"/>
        <v>52.199999999999996</v>
      </c>
      <c r="AJ315" s="47">
        <f t="shared" si="449"/>
        <v>6003</v>
      </c>
      <c r="AK315" s="46" t="s">
        <v>248</v>
      </c>
      <c r="AL315" s="45"/>
      <c r="AM315" s="44">
        <f t="shared" si="450"/>
        <v>1239</v>
      </c>
      <c r="AN315" s="43">
        <f t="shared" si="469"/>
        <v>1486.8</v>
      </c>
      <c r="AO315" s="42">
        <f t="shared" si="454"/>
        <v>8260</v>
      </c>
      <c r="AP315" s="41">
        <f t="shared" si="470"/>
        <v>9912</v>
      </c>
      <c r="AU315" s="66">
        <v>115</v>
      </c>
      <c r="AV315" s="40">
        <v>8260</v>
      </c>
      <c r="AX315" s="480"/>
    </row>
    <row r="316" spans="1:50" ht="15" customHeight="1">
      <c r="A316" s="73" t="s">
        <v>1513</v>
      </c>
      <c r="B316" s="72" t="s">
        <v>241</v>
      </c>
      <c r="C316" s="74">
        <v>150</v>
      </c>
      <c r="D316" s="71">
        <v>2000</v>
      </c>
      <c r="E316" s="71">
        <v>1200</v>
      </c>
      <c r="F316" s="70" t="str">
        <f t="shared" si="446"/>
        <v>2000x1200x150</v>
      </c>
      <c r="G316" s="158" t="s">
        <v>1366</v>
      </c>
      <c r="H316" s="68" t="s">
        <v>1363</v>
      </c>
      <c r="I316" s="67" t="s">
        <v>107</v>
      </c>
      <c r="J316" s="65" t="str">
        <f t="shared" si="471"/>
        <v>C</v>
      </c>
      <c r="K316" s="64" t="str">
        <f t="shared" si="471"/>
        <v>C</v>
      </c>
      <c r="L316" s="64" t="str">
        <f t="shared" si="471"/>
        <v>C</v>
      </c>
      <c r="M316" s="63"/>
      <c r="N316" s="157"/>
      <c r="O316" s="55"/>
      <c r="P316" s="54"/>
      <c r="Q316" s="53"/>
      <c r="R316" s="61" t="s">
        <v>3</v>
      </c>
      <c r="S316" s="60">
        <v>1</v>
      </c>
      <c r="T316" s="59">
        <v>16</v>
      </c>
      <c r="U316" s="55">
        <f>T316*D316*E316/1000000</f>
        <v>38.4</v>
      </c>
      <c r="V316" s="54">
        <f>U316*C316/1000</f>
        <v>5.76</v>
      </c>
      <c r="W316" s="55">
        <f>AU316*V316</f>
        <v>662.4</v>
      </c>
      <c r="X316" s="55" t="s">
        <v>198</v>
      </c>
      <c r="Y316" s="58">
        <f>T316/S316*C316+140</f>
        <v>2540</v>
      </c>
      <c r="Z316" s="156" t="s">
        <v>3</v>
      </c>
      <c r="AA316" s="59">
        <v>13</v>
      </c>
      <c r="AB316" s="55">
        <f t="shared" si="465"/>
        <v>499.2</v>
      </c>
      <c r="AC316" s="54">
        <f t="shared" si="466"/>
        <v>74.88</v>
      </c>
      <c r="AD316" s="53">
        <f t="shared" si="467"/>
        <v>8611.1999999999989</v>
      </c>
      <c r="AE316" s="155" t="s">
        <v>134</v>
      </c>
      <c r="AF316" s="51">
        <f t="shared" si="452"/>
        <v>14</v>
      </c>
      <c r="AG316" s="172" t="s">
        <v>137</v>
      </c>
      <c r="AH316" s="49">
        <f t="shared" si="447"/>
        <v>537.6</v>
      </c>
      <c r="AI316" s="48">
        <f t="shared" si="448"/>
        <v>80.64</v>
      </c>
      <c r="AJ316" s="47">
        <f t="shared" si="449"/>
        <v>9273.6</v>
      </c>
      <c r="AK316" s="46"/>
      <c r="AL316" s="45" t="s">
        <v>1362</v>
      </c>
      <c r="AM316" s="44">
        <f t="shared" si="450"/>
        <v>1239</v>
      </c>
      <c r="AN316" s="43">
        <f t="shared" si="469"/>
        <v>1486.8</v>
      </c>
      <c r="AO316" s="42">
        <f t="shared" si="454"/>
        <v>8260</v>
      </c>
      <c r="AP316" s="41">
        <f t="shared" si="470"/>
        <v>9912</v>
      </c>
      <c r="AU316" s="66">
        <v>115</v>
      </c>
      <c r="AV316" s="40">
        <v>8260</v>
      </c>
      <c r="AX316" s="480"/>
    </row>
    <row r="317" spans="1:50" ht="15" customHeight="1">
      <c r="A317" s="73" t="s">
        <v>1513</v>
      </c>
      <c r="B317" s="72" t="s">
        <v>241</v>
      </c>
      <c r="C317" s="71">
        <v>160</v>
      </c>
      <c r="D317" s="71">
        <v>1000</v>
      </c>
      <c r="E317" s="71">
        <v>600</v>
      </c>
      <c r="F317" s="70" t="str">
        <f t="shared" si="446"/>
        <v>1000x600x160</v>
      </c>
      <c r="G317" s="158" t="s">
        <v>247</v>
      </c>
      <c r="H317" s="68" t="s">
        <v>246</v>
      </c>
      <c r="I317" s="67" t="s">
        <v>1</v>
      </c>
      <c r="J317" s="65" t="str">
        <f t="shared" si="471"/>
        <v>C</v>
      </c>
      <c r="K317" s="64" t="str">
        <f t="shared" si="471"/>
        <v>C</v>
      </c>
      <c r="L317" s="64" t="str">
        <f t="shared" si="471"/>
        <v>C</v>
      </c>
      <c r="M317" s="63" t="str">
        <f t="shared" ref="M317" si="473">$AE317</f>
        <v>C</v>
      </c>
      <c r="N317" s="62">
        <v>2</v>
      </c>
      <c r="O317" s="55">
        <f>N317*D317*E317/1000000</f>
        <v>1.2</v>
      </c>
      <c r="P317" s="54">
        <f>O317*C317/1000</f>
        <v>0.192</v>
      </c>
      <c r="Q317" s="53">
        <f>P317*AU317</f>
        <v>22.080000000000002</v>
      </c>
      <c r="R317" s="163"/>
      <c r="S317" s="59"/>
      <c r="T317" s="162"/>
      <c r="U317" s="160"/>
      <c r="V317" s="161"/>
      <c r="W317" s="160"/>
      <c r="X317" s="160"/>
      <c r="Y317" s="159"/>
      <c r="Z317" s="57">
        <v>416</v>
      </c>
      <c r="AA317" s="56" t="s">
        <v>3</v>
      </c>
      <c r="AB317" s="55">
        <f t="shared" si="465"/>
        <v>499.2</v>
      </c>
      <c r="AC317" s="54">
        <f t="shared" si="466"/>
        <v>79.872</v>
      </c>
      <c r="AD317" s="53">
        <f t="shared" si="467"/>
        <v>9185.2800000000007</v>
      </c>
      <c r="AE317" s="155" t="s">
        <v>134</v>
      </c>
      <c r="AF317" s="51">
        <f t="shared" si="452"/>
        <v>408</v>
      </c>
      <c r="AG317" s="50" t="s">
        <v>1</v>
      </c>
      <c r="AH317" s="49">
        <f t="shared" si="447"/>
        <v>489.59999999999997</v>
      </c>
      <c r="AI317" s="48">
        <f t="shared" si="448"/>
        <v>78.335999999999999</v>
      </c>
      <c r="AJ317" s="47">
        <f t="shared" si="449"/>
        <v>9008.6400000000012</v>
      </c>
      <c r="AK317" s="46" t="s">
        <v>245</v>
      </c>
      <c r="AL317" s="45"/>
      <c r="AM317" s="44">
        <f t="shared" si="450"/>
        <v>1321.6</v>
      </c>
      <c r="AN317" s="43">
        <f t="shared" si="469"/>
        <v>1585.92</v>
      </c>
      <c r="AO317" s="42">
        <f t="shared" si="454"/>
        <v>8260</v>
      </c>
      <c r="AP317" s="41">
        <f t="shared" si="470"/>
        <v>9912</v>
      </c>
      <c r="AU317" s="66">
        <v>115</v>
      </c>
      <c r="AV317" s="40">
        <v>8260</v>
      </c>
      <c r="AX317" s="480"/>
    </row>
    <row r="318" spans="1:50" ht="15" customHeight="1">
      <c r="A318" s="73" t="s">
        <v>1513</v>
      </c>
      <c r="B318" s="72" t="s">
        <v>241</v>
      </c>
      <c r="C318" s="74">
        <v>160</v>
      </c>
      <c r="D318" s="71">
        <v>2000</v>
      </c>
      <c r="E318" s="71">
        <v>1200</v>
      </c>
      <c r="F318" s="70" t="str">
        <f t="shared" si="446"/>
        <v>2000x1200x160</v>
      </c>
      <c r="G318" s="158" t="s">
        <v>244</v>
      </c>
      <c r="H318" s="68" t="s">
        <v>243</v>
      </c>
      <c r="I318" s="67" t="s">
        <v>107</v>
      </c>
      <c r="J318" s="65" t="str">
        <f t="shared" si="471"/>
        <v>C</v>
      </c>
      <c r="K318" s="64" t="str">
        <f t="shared" si="471"/>
        <v>C</v>
      </c>
      <c r="L318" s="64" t="str">
        <f t="shared" si="471"/>
        <v>C</v>
      </c>
      <c r="M318" s="63"/>
      <c r="N318" s="157"/>
      <c r="O318" s="55"/>
      <c r="P318" s="54"/>
      <c r="Q318" s="53"/>
      <c r="R318" s="61" t="s">
        <v>3</v>
      </c>
      <c r="S318" s="60">
        <v>1</v>
      </c>
      <c r="T318" s="59">
        <v>15</v>
      </c>
      <c r="U318" s="55">
        <f>T318*D318*E318/1000000</f>
        <v>36</v>
      </c>
      <c r="V318" s="54">
        <f>U318*C318/1000</f>
        <v>5.76</v>
      </c>
      <c r="W318" s="55">
        <f>AU318*V318</f>
        <v>662.4</v>
      </c>
      <c r="X318" s="55" t="s">
        <v>198</v>
      </c>
      <c r="Y318" s="58">
        <f>T318/S318*C318+140</f>
        <v>2540</v>
      </c>
      <c r="Z318" s="156" t="s">
        <v>3</v>
      </c>
      <c r="AA318" s="59">
        <v>13</v>
      </c>
      <c r="AB318" s="55">
        <f t="shared" si="465"/>
        <v>468</v>
      </c>
      <c r="AC318" s="54">
        <f t="shared" si="466"/>
        <v>74.88</v>
      </c>
      <c r="AD318" s="53">
        <f t="shared" si="467"/>
        <v>8611.1999999999989</v>
      </c>
      <c r="AE318" s="155" t="s">
        <v>134</v>
      </c>
      <c r="AF318" s="51">
        <f t="shared" si="452"/>
        <v>14</v>
      </c>
      <c r="AG318" s="172" t="s">
        <v>137</v>
      </c>
      <c r="AH318" s="49">
        <f t="shared" si="447"/>
        <v>504</v>
      </c>
      <c r="AI318" s="48">
        <f t="shared" si="448"/>
        <v>80.64</v>
      </c>
      <c r="AJ318" s="47">
        <f t="shared" si="449"/>
        <v>9273.6</v>
      </c>
      <c r="AK318" s="46"/>
      <c r="AL318" s="45" t="s">
        <v>242</v>
      </c>
      <c r="AM318" s="44">
        <f t="shared" si="450"/>
        <v>1321.6</v>
      </c>
      <c r="AN318" s="43">
        <f t="shared" si="469"/>
        <v>1585.92</v>
      </c>
      <c r="AO318" s="42">
        <f t="shared" si="454"/>
        <v>8260</v>
      </c>
      <c r="AP318" s="41">
        <f t="shared" si="470"/>
        <v>9912</v>
      </c>
      <c r="AU318" s="66">
        <v>115</v>
      </c>
      <c r="AV318" s="40">
        <v>8260</v>
      </c>
      <c r="AX318" s="480"/>
    </row>
    <row r="319" spans="1:50" ht="15" customHeight="1">
      <c r="A319" s="73" t="s">
        <v>1513</v>
      </c>
      <c r="B319" s="72" t="s">
        <v>241</v>
      </c>
      <c r="C319" s="71">
        <v>180</v>
      </c>
      <c r="D319" s="71">
        <v>1000</v>
      </c>
      <c r="E319" s="71">
        <v>600</v>
      </c>
      <c r="F319" s="70" t="str">
        <f t="shared" si="446"/>
        <v>1000x600x180</v>
      </c>
      <c r="G319" s="158" t="s">
        <v>1558</v>
      </c>
      <c r="H319" s="68" t="s">
        <v>1557</v>
      </c>
      <c r="I319" s="67" t="s">
        <v>1</v>
      </c>
      <c r="J319" s="65" t="str">
        <f t="shared" ref="J319:M322" si="474">$AE319</f>
        <v>C</v>
      </c>
      <c r="K319" s="64"/>
      <c r="L319" s="64" t="str">
        <f t="shared" ref="L319:M320" si="475">$AE319</f>
        <v>C</v>
      </c>
      <c r="M319" s="63" t="str">
        <f t="shared" si="475"/>
        <v>C</v>
      </c>
      <c r="N319" s="62">
        <v>2</v>
      </c>
      <c r="O319" s="55">
        <f>N319*D319*E319/1000000</f>
        <v>1.2</v>
      </c>
      <c r="P319" s="54">
        <f>O319*C319/1000</f>
        <v>0.216</v>
      </c>
      <c r="Q319" s="53">
        <f>P319*AU319</f>
        <v>24.84</v>
      </c>
      <c r="R319" s="163"/>
      <c r="S319" s="59"/>
      <c r="T319" s="162"/>
      <c r="U319" s="160"/>
      <c r="V319" s="161"/>
      <c r="W319" s="160"/>
      <c r="X319" s="160"/>
      <c r="Y319" s="159"/>
      <c r="Z319" s="57">
        <v>368</v>
      </c>
      <c r="AA319" s="56" t="s">
        <v>3</v>
      </c>
      <c r="AB319" s="55">
        <f t="shared" ref="AB319" si="476">IF($AA319="--",$Z319*O319,$AA319*U319)</f>
        <v>441.59999999999997</v>
      </c>
      <c r="AC319" s="54">
        <f t="shared" ref="AC319" si="477">IF($AA319="--",$Z319*P319,$AA319*V319)</f>
        <v>79.488</v>
      </c>
      <c r="AD319" s="53">
        <f t="shared" ref="AD319" si="478">IF($AA319="--",$Z319*Q319,$AA319*W319)</f>
        <v>9141.1200000000008</v>
      </c>
      <c r="AE319" s="155" t="s">
        <v>134</v>
      </c>
      <c r="AF319" s="51">
        <f t="shared" si="452"/>
        <v>363</v>
      </c>
      <c r="AG319" s="50" t="s">
        <v>1</v>
      </c>
      <c r="AH319" s="49">
        <f t="shared" si="447"/>
        <v>435.59999999999997</v>
      </c>
      <c r="AI319" s="48">
        <f t="shared" si="448"/>
        <v>78.408000000000001</v>
      </c>
      <c r="AJ319" s="47">
        <f t="shared" si="449"/>
        <v>9016.92</v>
      </c>
      <c r="AK319" s="46" t="s">
        <v>1754</v>
      </c>
      <c r="AL319" s="45"/>
      <c r="AM319" s="44">
        <f t="shared" si="450"/>
        <v>1486.8</v>
      </c>
      <c r="AN319" s="43">
        <f t="shared" ref="AN319" si="479">ROUND(AM319*1.2,2)</f>
        <v>1784.16</v>
      </c>
      <c r="AO319" s="42">
        <f t="shared" si="454"/>
        <v>8260</v>
      </c>
      <c r="AP319" s="41">
        <f t="shared" ref="AP319" si="480">ROUND(AO319*1.2,2)</f>
        <v>9912</v>
      </c>
      <c r="AU319" s="66">
        <v>115</v>
      </c>
      <c r="AV319" s="40">
        <v>8260</v>
      </c>
      <c r="AX319" s="480"/>
    </row>
    <row r="320" spans="1:50" ht="15" customHeight="1">
      <c r="A320" s="73" t="s">
        <v>1513</v>
      </c>
      <c r="B320" s="72" t="s">
        <v>241</v>
      </c>
      <c r="C320" s="71">
        <v>200</v>
      </c>
      <c r="D320" s="74">
        <v>1000</v>
      </c>
      <c r="E320" s="74">
        <v>600</v>
      </c>
      <c r="F320" s="70" t="str">
        <f t="shared" si="446"/>
        <v>1000x600x200</v>
      </c>
      <c r="G320" s="158" t="s">
        <v>240</v>
      </c>
      <c r="H320" s="68" t="s">
        <v>239</v>
      </c>
      <c r="I320" s="67" t="s">
        <v>1</v>
      </c>
      <c r="J320" s="65" t="str">
        <f t="shared" si="474"/>
        <v>C</v>
      </c>
      <c r="K320" s="64"/>
      <c r="L320" s="64" t="str">
        <f t="shared" si="475"/>
        <v>C</v>
      </c>
      <c r="M320" s="63" t="str">
        <f t="shared" si="475"/>
        <v>C</v>
      </c>
      <c r="N320" s="62">
        <v>2</v>
      </c>
      <c r="O320" s="55">
        <f>N320*D320*E320/1000000</f>
        <v>1.2</v>
      </c>
      <c r="P320" s="54">
        <f>O320*C320/1000</f>
        <v>0.24</v>
      </c>
      <c r="Q320" s="53">
        <f>P320*AU320</f>
        <v>27.599999999999998</v>
      </c>
      <c r="R320" s="163"/>
      <c r="S320" s="59"/>
      <c r="T320" s="162"/>
      <c r="U320" s="160"/>
      <c r="V320" s="161"/>
      <c r="W320" s="160"/>
      <c r="X320" s="160"/>
      <c r="Y320" s="159"/>
      <c r="Z320" s="57">
        <v>338</v>
      </c>
      <c r="AA320" s="56" t="s">
        <v>3</v>
      </c>
      <c r="AB320" s="55">
        <f t="shared" ref="AB320:AB341" si="481">IF($AA320="--",$Z320*O320,$AA320*U320)</f>
        <v>405.59999999999997</v>
      </c>
      <c r="AC320" s="54">
        <f t="shared" ref="AC320:AC341" si="482">IF($AA320="--",$Z320*P320,$AA320*V320)</f>
        <v>81.11999999999999</v>
      </c>
      <c r="AD320" s="53">
        <f t="shared" ref="AD320:AD341" si="483">IF($AA320="--",$Z320*Q320,$AA320*W320)</f>
        <v>9328.7999999999993</v>
      </c>
      <c r="AE320" s="155" t="s">
        <v>134</v>
      </c>
      <c r="AF320" s="51">
        <f t="shared" si="452"/>
        <v>327</v>
      </c>
      <c r="AG320" s="50" t="s">
        <v>1</v>
      </c>
      <c r="AH320" s="49">
        <f t="shared" si="447"/>
        <v>392.4</v>
      </c>
      <c r="AI320" s="48">
        <f t="shared" si="448"/>
        <v>78.48</v>
      </c>
      <c r="AJ320" s="47">
        <f t="shared" si="449"/>
        <v>9025.1999999999989</v>
      </c>
      <c r="AK320" s="46" t="s">
        <v>238</v>
      </c>
      <c r="AL320" s="45"/>
      <c r="AM320" s="44">
        <f t="shared" si="450"/>
        <v>1652</v>
      </c>
      <c r="AN320" s="43">
        <f t="shared" si="469"/>
        <v>1982.4</v>
      </c>
      <c r="AO320" s="42">
        <f t="shared" si="454"/>
        <v>8260</v>
      </c>
      <c r="AP320" s="41">
        <f t="shared" si="470"/>
        <v>9912</v>
      </c>
      <c r="AU320" s="66">
        <v>115</v>
      </c>
      <c r="AV320" s="40">
        <v>8260</v>
      </c>
      <c r="AX320" s="480"/>
    </row>
    <row r="321" spans="1:50" ht="15" customHeight="1">
      <c r="A321" s="73" t="s">
        <v>1513</v>
      </c>
      <c r="B321" s="70" t="s">
        <v>196</v>
      </c>
      <c r="C321" s="71">
        <v>50</v>
      </c>
      <c r="D321" s="71">
        <v>1000</v>
      </c>
      <c r="E321" s="71">
        <v>600</v>
      </c>
      <c r="F321" s="70" t="str">
        <f t="shared" si="446"/>
        <v>1000x600x50</v>
      </c>
      <c r="G321" s="158" t="s">
        <v>237</v>
      </c>
      <c r="H321" s="68" t="s">
        <v>236</v>
      </c>
      <c r="I321" s="67" t="s">
        <v>1</v>
      </c>
      <c r="J321" s="65" t="str">
        <f t="shared" si="474"/>
        <v>A</v>
      </c>
      <c r="K321" s="64" t="str">
        <f t="shared" si="474"/>
        <v>A</v>
      </c>
      <c r="L321" s="64" t="str">
        <f t="shared" si="474"/>
        <v>A</v>
      </c>
      <c r="M321" s="63" t="str">
        <f t="shared" si="474"/>
        <v>A</v>
      </c>
      <c r="N321" s="62">
        <v>6</v>
      </c>
      <c r="O321" s="55">
        <f>N321*D321*E321/1000000</f>
        <v>3.6</v>
      </c>
      <c r="P321" s="54">
        <f>O321*C321/1000</f>
        <v>0.18</v>
      </c>
      <c r="Q321" s="53">
        <f>P321*AU321</f>
        <v>18</v>
      </c>
      <c r="R321" s="163"/>
      <c r="S321" s="59"/>
      <c r="T321" s="162"/>
      <c r="U321" s="160"/>
      <c r="V321" s="161"/>
      <c r="W321" s="160"/>
      <c r="X321" s="160"/>
      <c r="Y321" s="159"/>
      <c r="Z321" s="57">
        <v>416</v>
      </c>
      <c r="AA321" s="56" t="s">
        <v>3</v>
      </c>
      <c r="AB321" s="55">
        <f t="shared" si="481"/>
        <v>1497.6000000000001</v>
      </c>
      <c r="AC321" s="54">
        <f t="shared" si="482"/>
        <v>74.88</v>
      </c>
      <c r="AD321" s="53">
        <f t="shared" si="483"/>
        <v>7488</v>
      </c>
      <c r="AE321" s="52" t="s">
        <v>2</v>
      </c>
      <c r="AF321" s="51">
        <f t="shared" si="452"/>
        <v>1</v>
      </c>
      <c r="AG321" s="50" t="s">
        <v>1</v>
      </c>
      <c r="AH321" s="49">
        <f t="shared" si="447"/>
        <v>3.6</v>
      </c>
      <c r="AI321" s="48">
        <f t="shared" si="448"/>
        <v>0.18</v>
      </c>
      <c r="AJ321" s="47">
        <f t="shared" si="449"/>
        <v>18</v>
      </c>
      <c r="AK321" s="46" t="s">
        <v>235</v>
      </c>
      <c r="AL321" s="45"/>
      <c r="AM321" s="44">
        <f t="shared" si="450"/>
        <v>359</v>
      </c>
      <c r="AN321" s="43">
        <f t="shared" si="469"/>
        <v>430.8</v>
      </c>
      <c r="AO321" s="42">
        <f t="shared" si="454"/>
        <v>7180</v>
      </c>
      <c r="AP321" s="41">
        <f t="shared" si="470"/>
        <v>8616</v>
      </c>
      <c r="AU321" s="66">
        <v>100</v>
      </c>
      <c r="AV321" s="40">
        <v>7180</v>
      </c>
      <c r="AX321" s="480"/>
    </row>
    <row r="322" spans="1:50" ht="15" customHeight="1">
      <c r="A322" s="73" t="s">
        <v>1513</v>
      </c>
      <c r="B322" s="72" t="s">
        <v>196</v>
      </c>
      <c r="C322" s="74">
        <v>50</v>
      </c>
      <c r="D322" s="74">
        <v>1000</v>
      </c>
      <c r="E322" s="74">
        <v>600</v>
      </c>
      <c r="F322" s="72" t="str">
        <f t="shared" si="446"/>
        <v>1000x600x50</v>
      </c>
      <c r="G322" s="158" t="s">
        <v>1381</v>
      </c>
      <c r="H322" s="68" t="s">
        <v>1734</v>
      </c>
      <c r="I322" s="67" t="s">
        <v>109</v>
      </c>
      <c r="J322" s="65"/>
      <c r="K322" s="64" t="str">
        <f t="shared" si="474"/>
        <v>C</v>
      </c>
      <c r="L322" s="64" t="str">
        <f t="shared" si="474"/>
        <v>C</v>
      </c>
      <c r="M322" s="63" t="str">
        <f t="shared" si="474"/>
        <v>C</v>
      </c>
      <c r="N322" s="62">
        <v>6</v>
      </c>
      <c r="O322" s="55">
        <f>N322*D322*E322/1000000</f>
        <v>3.6</v>
      </c>
      <c r="P322" s="54">
        <f>O322*C322/1000</f>
        <v>0.18</v>
      </c>
      <c r="Q322" s="53">
        <f>P322*AU322</f>
        <v>18</v>
      </c>
      <c r="R322" s="57">
        <v>32</v>
      </c>
      <c r="S322" s="59">
        <v>4</v>
      </c>
      <c r="T322" s="174">
        <f>R322*N322</f>
        <v>192</v>
      </c>
      <c r="U322" s="55">
        <f>O322*R322</f>
        <v>115.2</v>
      </c>
      <c r="V322" s="54">
        <f>P322*R322</f>
        <v>5.76</v>
      </c>
      <c r="W322" s="55">
        <f>AU322*V322</f>
        <v>576</v>
      </c>
      <c r="X322" s="55" t="s">
        <v>198</v>
      </c>
      <c r="Y322" s="179">
        <f>R322/S322*N322*C322+140</f>
        <v>2540</v>
      </c>
      <c r="Z322" s="156">
        <f>AA322*R322</f>
        <v>416</v>
      </c>
      <c r="AA322" s="59">
        <v>13</v>
      </c>
      <c r="AB322" s="55">
        <f t="shared" si="481"/>
        <v>1497.6000000000001</v>
      </c>
      <c r="AC322" s="54">
        <f t="shared" si="482"/>
        <v>74.88</v>
      </c>
      <c r="AD322" s="53">
        <f t="shared" si="483"/>
        <v>7488</v>
      </c>
      <c r="AE322" s="155" t="s">
        <v>134</v>
      </c>
      <c r="AF322" s="51">
        <f t="shared" si="452"/>
        <v>16</v>
      </c>
      <c r="AG322" s="172" t="s">
        <v>137</v>
      </c>
      <c r="AH322" s="49">
        <f t="shared" si="447"/>
        <v>1843.2</v>
      </c>
      <c r="AI322" s="48">
        <f t="shared" si="448"/>
        <v>92.16</v>
      </c>
      <c r="AJ322" s="47">
        <f t="shared" si="449"/>
        <v>9216</v>
      </c>
      <c r="AK322" s="46" t="s">
        <v>235</v>
      </c>
      <c r="AL322" s="45" t="s">
        <v>1380</v>
      </c>
      <c r="AM322" s="44">
        <f t="shared" si="450"/>
        <v>359</v>
      </c>
      <c r="AN322" s="43">
        <f t="shared" si="469"/>
        <v>430.8</v>
      </c>
      <c r="AO322" s="42">
        <f t="shared" si="454"/>
        <v>7180</v>
      </c>
      <c r="AP322" s="41">
        <f t="shared" si="470"/>
        <v>8616</v>
      </c>
      <c r="AU322" s="66">
        <v>100</v>
      </c>
      <c r="AV322" s="40">
        <v>7180</v>
      </c>
      <c r="AX322" s="480"/>
    </row>
    <row r="323" spans="1:50" ht="15" customHeight="1">
      <c r="A323" s="73" t="s">
        <v>1513</v>
      </c>
      <c r="B323" s="72" t="s">
        <v>196</v>
      </c>
      <c r="C323" s="74">
        <v>50</v>
      </c>
      <c r="D323" s="71">
        <v>2000</v>
      </c>
      <c r="E323" s="71">
        <v>1200</v>
      </c>
      <c r="F323" s="70" t="str">
        <f t="shared" si="446"/>
        <v>2000x1200x50</v>
      </c>
      <c r="G323" s="69" t="s">
        <v>1368</v>
      </c>
      <c r="H323" s="68" t="s">
        <v>1481</v>
      </c>
      <c r="I323" s="67" t="s">
        <v>107</v>
      </c>
      <c r="J323" s="65" t="str">
        <f t="shared" ref="J323:M325" si="484">$AE323</f>
        <v>C</v>
      </c>
      <c r="K323" s="64" t="str">
        <f t="shared" si="484"/>
        <v>C</v>
      </c>
      <c r="L323" s="64" t="str">
        <f t="shared" si="484"/>
        <v>C</v>
      </c>
      <c r="M323" s="63"/>
      <c r="N323" s="157"/>
      <c r="O323" s="55"/>
      <c r="P323" s="54"/>
      <c r="Q323" s="53"/>
      <c r="R323" s="61" t="s">
        <v>3</v>
      </c>
      <c r="S323" s="60">
        <v>1</v>
      </c>
      <c r="T323" s="59">
        <v>48</v>
      </c>
      <c r="U323" s="55">
        <f>T323*D323*E323/1000000</f>
        <v>115.2</v>
      </c>
      <c r="V323" s="54">
        <f>U323*C323/1000</f>
        <v>5.76</v>
      </c>
      <c r="W323" s="55">
        <f>AU323*V323</f>
        <v>576</v>
      </c>
      <c r="X323" s="55" t="s">
        <v>198</v>
      </c>
      <c r="Y323" s="58">
        <f>T323/S323*C323+140</f>
        <v>2540</v>
      </c>
      <c r="Z323" s="156" t="s">
        <v>3</v>
      </c>
      <c r="AA323" s="59">
        <v>13</v>
      </c>
      <c r="AB323" s="55">
        <f t="shared" si="481"/>
        <v>1497.6000000000001</v>
      </c>
      <c r="AC323" s="54">
        <f t="shared" si="482"/>
        <v>74.88</v>
      </c>
      <c r="AD323" s="53">
        <f t="shared" si="483"/>
        <v>7488</v>
      </c>
      <c r="AE323" s="155" t="s">
        <v>134</v>
      </c>
      <c r="AF323" s="51">
        <f t="shared" si="452"/>
        <v>16</v>
      </c>
      <c r="AG323" s="172" t="s">
        <v>137</v>
      </c>
      <c r="AH323" s="49">
        <f t="shared" si="447"/>
        <v>1843.2</v>
      </c>
      <c r="AI323" s="48">
        <f t="shared" si="448"/>
        <v>92.16</v>
      </c>
      <c r="AJ323" s="47">
        <f t="shared" si="449"/>
        <v>9216</v>
      </c>
      <c r="AK323" s="46"/>
      <c r="AL323" s="45" t="s">
        <v>1369</v>
      </c>
      <c r="AM323" s="44">
        <f t="shared" si="450"/>
        <v>359</v>
      </c>
      <c r="AN323" s="43">
        <f t="shared" si="469"/>
        <v>430.8</v>
      </c>
      <c r="AO323" s="42">
        <f t="shared" si="454"/>
        <v>7180</v>
      </c>
      <c r="AP323" s="41">
        <f t="shared" si="470"/>
        <v>8616</v>
      </c>
      <c r="AU323" s="66">
        <v>100</v>
      </c>
      <c r="AV323" s="40">
        <v>7180</v>
      </c>
      <c r="AX323" s="480"/>
    </row>
    <row r="324" spans="1:50" ht="15" customHeight="1">
      <c r="A324" s="73" t="s">
        <v>1513</v>
      </c>
      <c r="B324" s="72" t="s">
        <v>196</v>
      </c>
      <c r="C324" s="71">
        <v>80</v>
      </c>
      <c r="D324" s="71">
        <v>1000</v>
      </c>
      <c r="E324" s="71">
        <v>600</v>
      </c>
      <c r="F324" s="70" t="str">
        <f t="shared" si="446"/>
        <v>1000x600x80</v>
      </c>
      <c r="G324" s="158" t="s">
        <v>234</v>
      </c>
      <c r="H324" s="68" t="s">
        <v>233</v>
      </c>
      <c r="I324" s="67" t="s">
        <v>1</v>
      </c>
      <c r="J324" s="65" t="str">
        <f t="shared" si="484"/>
        <v>C</v>
      </c>
      <c r="K324" s="64" t="str">
        <f t="shared" si="484"/>
        <v>C</v>
      </c>
      <c r="L324" s="64" t="str">
        <f t="shared" si="484"/>
        <v>C</v>
      </c>
      <c r="M324" s="63" t="str">
        <f t="shared" si="484"/>
        <v>C</v>
      </c>
      <c r="N324" s="62">
        <v>4</v>
      </c>
      <c r="O324" s="55">
        <f>N324*D324*E324/1000000</f>
        <v>2.4</v>
      </c>
      <c r="P324" s="54">
        <f>O324*C324/1000</f>
        <v>0.192</v>
      </c>
      <c r="Q324" s="53">
        <f>P324*AU324</f>
        <v>19.2</v>
      </c>
      <c r="R324" s="163"/>
      <c r="S324" s="59"/>
      <c r="T324" s="162"/>
      <c r="U324" s="160"/>
      <c r="V324" s="161"/>
      <c r="W324" s="160"/>
      <c r="X324" s="160"/>
      <c r="Y324" s="159"/>
      <c r="Z324" s="57">
        <v>416</v>
      </c>
      <c r="AA324" s="56" t="s">
        <v>3</v>
      </c>
      <c r="AB324" s="55">
        <f t="shared" si="481"/>
        <v>998.4</v>
      </c>
      <c r="AC324" s="54">
        <f t="shared" si="482"/>
        <v>79.872</v>
      </c>
      <c r="AD324" s="53">
        <f t="shared" si="483"/>
        <v>7987.2</v>
      </c>
      <c r="AE324" s="155" t="s">
        <v>134</v>
      </c>
      <c r="AF324" s="51">
        <f t="shared" si="452"/>
        <v>469</v>
      </c>
      <c r="AG324" s="50" t="s">
        <v>1</v>
      </c>
      <c r="AH324" s="49">
        <f t="shared" si="447"/>
        <v>1125.5999999999999</v>
      </c>
      <c r="AI324" s="48">
        <f t="shared" si="448"/>
        <v>90.048000000000002</v>
      </c>
      <c r="AJ324" s="47">
        <f t="shared" si="449"/>
        <v>9004.7999999999993</v>
      </c>
      <c r="AK324" s="46" t="s">
        <v>232</v>
      </c>
      <c r="AL324" s="45"/>
      <c r="AM324" s="44">
        <f t="shared" si="450"/>
        <v>574.4</v>
      </c>
      <c r="AN324" s="43">
        <f t="shared" si="469"/>
        <v>689.28</v>
      </c>
      <c r="AO324" s="42">
        <f t="shared" si="454"/>
        <v>7180</v>
      </c>
      <c r="AP324" s="41">
        <f t="shared" si="470"/>
        <v>8616</v>
      </c>
      <c r="AU324" s="66">
        <v>100</v>
      </c>
      <c r="AV324" s="40">
        <v>7180</v>
      </c>
      <c r="AX324" s="480"/>
    </row>
    <row r="325" spans="1:50" ht="15" customHeight="1">
      <c r="A325" s="73" t="s">
        <v>1513</v>
      </c>
      <c r="B325" s="72" t="s">
        <v>196</v>
      </c>
      <c r="C325" s="74">
        <v>80</v>
      </c>
      <c r="D325" s="74">
        <v>1000</v>
      </c>
      <c r="E325" s="74">
        <v>600</v>
      </c>
      <c r="F325" s="72" t="str">
        <f t="shared" si="446"/>
        <v>1000x600x80</v>
      </c>
      <c r="G325" s="158" t="s">
        <v>1442</v>
      </c>
      <c r="H325" s="68" t="s">
        <v>1735</v>
      </c>
      <c r="I325" s="67" t="s">
        <v>109</v>
      </c>
      <c r="J325" s="65"/>
      <c r="K325" s="64" t="str">
        <f t="shared" si="484"/>
        <v>C</v>
      </c>
      <c r="L325" s="64" t="str">
        <f t="shared" si="484"/>
        <v>C</v>
      </c>
      <c r="M325" s="63" t="str">
        <f t="shared" si="484"/>
        <v>C</v>
      </c>
      <c r="N325" s="62">
        <v>4</v>
      </c>
      <c r="O325" s="55">
        <f>N325*D325*E325/1000000</f>
        <v>2.4</v>
      </c>
      <c r="P325" s="54">
        <f>O325*C325/1000</f>
        <v>0.192</v>
      </c>
      <c r="Q325" s="53">
        <f>P325*AU325</f>
        <v>19.2</v>
      </c>
      <c r="R325" s="57">
        <v>28</v>
      </c>
      <c r="S325" s="59">
        <v>4</v>
      </c>
      <c r="T325" s="174">
        <f>R325*N325</f>
        <v>112</v>
      </c>
      <c r="U325" s="55">
        <f>O325*R325</f>
        <v>67.2</v>
      </c>
      <c r="V325" s="54">
        <f>P325*R325</f>
        <v>5.3760000000000003</v>
      </c>
      <c r="W325" s="55">
        <f>AU325*V325</f>
        <v>537.6</v>
      </c>
      <c r="X325" s="55" t="s">
        <v>198</v>
      </c>
      <c r="Y325" s="179">
        <f>R325/S325*N325*C325+140</f>
        <v>2380</v>
      </c>
      <c r="Z325" s="156">
        <f>AA325*R325</f>
        <v>364</v>
      </c>
      <c r="AA325" s="59">
        <v>13</v>
      </c>
      <c r="AB325" s="55">
        <f t="shared" si="481"/>
        <v>873.6</v>
      </c>
      <c r="AC325" s="54">
        <f t="shared" si="482"/>
        <v>69.888000000000005</v>
      </c>
      <c r="AD325" s="53">
        <f t="shared" si="483"/>
        <v>6988.8</v>
      </c>
      <c r="AE325" s="155" t="s">
        <v>134</v>
      </c>
      <c r="AF325" s="51">
        <f t="shared" si="452"/>
        <v>17</v>
      </c>
      <c r="AG325" s="172" t="s">
        <v>137</v>
      </c>
      <c r="AH325" s="49">
        <f t="shared" si="447"/>
        <v>1142.4000000000001</v>
      </c>
      <c r="AI325" s="48">
        <f t="shared" si="448"/>
        <v>91.39200000000001</v>
      </c>
      <c r="AJ325" s="47">
        <f t="shared" si="449"/>
        <v>9139.2000000000007</v>
      </c>
      <c r="AK325" s="46" t="s">
        <v>232</v>
      </c>
      <c r="AL325" s="393" t="s">
        <v>1443</v>
      </c>
      <c r="AM325" s="44">
        <f t="shared" si="450"/>
        <v>574.4</v>
      </c>
      <c r="AN325" s="43">
        <f t="shared" si="469"/>
        <v>689.28</v>
      </c>
      <c r="AO325" s="42">
        <f t="shared" si="454"/>
        <v>7180</v>
      </c>
      <c r="AP325" s="41">
        <f t="shared" si="470"/>
        <v>8616</v>
      </c>
      <c r="AU325" s="66">
        <v>100</v>
      </c>
      <c r="AV325" s="40">
        <v>7180</v>
      </c>
      <c r="AX325" s="480"/>
    </row>
    <row r="326" spans="1:50" ht="15" customHeight="1">
      <c r="A326" s="73" t="s">
        <v>1513</v>
      </c>
      <c r="B326" s="72" t="s">
        <v>196</v>
      </c>
      <c r="C326" s="71">
        <v>100</v>
      </c>
      <c r="D326" s="74">
        <v>1000</v>
      </c>
      <c r="E326" s="74">
        <v>600</v>
      </c>
      <c r="F326" s="70" t="str">
        <f t="shared" si="446"/>
        <v>1000x600x100</v>
      </c>
      <c r="G326" s="158" t="s">
        <v>231</v>
      </c>
      <c r="H326" s="68" t="s">
        <v>230</v>
      </c>
      <c r="I326" s="67" t="s">
        <v>1</v>
      </c>
      <c r="J326" s="65" t="str">
        <f t="shared" ref="J326:M327" si="485">$AE326</f>
        <v>A</v>
      </c>
      <c r="K326" s="64" t="str">
        <f t="shared" si="485"/>
        <v>A</v>
      </c>
      <c r="L326" s="64" t="str">
        <f t="shared" si="485"/>
        <v>A</v>
      </c>
      <c r="M326" s="63" t="str">
        <f t="shared" si="485"/>
        <v>A</v>
      </c>
      <c r="N326" s="62">
        <v>3</v>
      </c>
      <c r="O326" s="55">
        <f>N326*D326*E326/1000000</f>
        <v>1.8</v>
      </c>
      <c r="P326" s="54">
        <f>O326*C326/1000</f>
        <v>0.18</v>
      </c>
      <c r="Q326" s="53">
        <f>P326*AU326</f>
        <v>18</v>
      </c>
      <c r="R326" s="163"/>
      <c r="S326" s="59"/>
      <c r="T326" s="162"/>
      <c r="U326" s="160"/>
      <c r="V326" s="161"/>
      <c r="W326" s="160"/>
      <c r="X326" s="160"/>
      <c r="Y326" s="159"/>
      <c r="Z326" s="57">
        <v>416</v>
      </c>
      <c r="AA326" s="56" t="s">
        <v>3</v>
      </c>
      <c r="AB326" s="55">
        <f t="shared" si="481"/>
        <v>748.80000000000007</v>
      </c>
      <c r="AC326" s="54">
        <f t="shared" si="482"/>
        <v>74.88</v>
      </c>
      <c r="AD326" s="53">
        <f t="shared" si="483"/>
        <v>7488</v>
      </c>
      <c r="AE326" s="52" t="s">
        <v>2</v>
      </c>
      <c r="AF326" s="51">
        <f t="shared" si="452"/>
        <v>1</v>
      </c>
      <c r="AG326" s="50" t="s">
        <v>1</v>
      </c>
      <c r="AH326" s="49">
        <f t="shared" si="447"/>
        <v>1.8</v>
      </c>
      <c r="AI326" s="48">
        <f t="shared" si="448"/>
        <v>0.18</v>
      </c>
      <c r="AJ326" s="47">
        <f t="shared" si="449"/>
        <v>18</v>
      </c>
      <c r="AK326" s="46" t="s">
        <v>229</v>
      </c>
      <c r="AL326" s="45"/>
      <c r="AM326" s="44">
        <f t="shared" si="450"/>
        <v>718</v>
      </c>
      <c r="AN326" s="43">
        <f t="shared" si="469"/>
        <v>861.6</v>
      </c>
      <c r="AO326" s="42">
        <f t="shared" ref="AO326:AO348" si="486">ROUND(AV326*(1-$AP$12),2)</f>
        <v>7180</v>
      </c>
      <c r="AP326" s="41">
        <f t="shared" si="470"/>
        <v>8616</v>
      </c>
      <c r="AU326" s="66">
        <v>100</v>
      </c>
      <c r="AV326" s="40">
        <v>7180</v>
      </c>
      <c r="AX326" s="480"/>
    </row>
    <row r="327" spans="1:50" ht="15" customHeight="1">
      <c r="A327" s="73" t="s">
        <v>1513</v>
      </c>
      <c r="B327" s="72" t="s">
        <v>196</v>
      </c>
      <c r="C327" s="74">
        <v>100</v>
      </c>
      <c r="D327" s="74">
        <v>1000</v>
      </c>
      <c r="E327" s="74">
        <v>600</v>
      </c>
      <c r="F327" s="72" t="str">
        <f t="shared" si="446"/>
        <v>1000x600x100</v>
      </c>
      <c r="G327" s="158" t="s">
        <v>1383</v>
      </c>
      <c r="H327" s="68" t="s">
        <v>1736</v>
      </c>
      <c r="I327" s="67" t="s">
        <v>109</v>
      </c>
      <c r="J327" s="65"/>
      <c r="K327" s="64" t="str">
        <f t="shared" si="485"/>
        <v>C</v>
      </c>
      <c r="L327" s="64" t="str">
        <f t="shared" si="485"/>
        <v>C</v>
      </c>
      <c r="M327" s="63" t="str">
        <f t="shared" si="485"/>
        <v>C</v>
      </c>
      <c r="N327" s="62">
        <v>3</v>
      </c>
      <c r="O327" s="55">
        <f>N327*D327*E327/1000000</f>
        <v>1.8</v>
      </c>
      <c r="P327" s="54">
        <f>O327*C327/1000</f>
        <v>0.18</v>
      </c>
      <c r="Q327" s="53">
        <f>P327*AU327</f>
        <v>18</v>
      </c>
      <c r="R327" s="57">
        <v>32</v>
      </c>
      <c r="S327" s="59">
        <v>4</v>
      </c>
      <c r="T327" s="174">
        <f>R327*N327</f>
        <v>96</v>
      </c>
      <c r="U327" s="55">
        <f>O327*R327</f>
        <v>57.6</v>
      </c>
      <c r="V327" s="54">
        <f>P327*R327</f>
        <v>5.76</v>
      </c>
      <c r="W327" s="55">
        <f>AU327*V327</f>
        <v>576</v>
      </c>
      <c r="X327" s="55" t="s">
        <v>198</v>
      </c>
      <c r="Y327" s="179">
        <f>R327/S327*N327*C327+140</f>
        <v>2540</v>
      </c>
      <c r="Z327" s="156">
        <f>AA327*R327</f>
        <v>416</v>
      </c>
      <c r="AA327" s="59">
        <v>13</v>
      </c>
      <c r="AB327" s="55">
        <f t="shared" si="481"/>
        <v>748.80000000000007</v>
      </c>
      <c r="AC327" s="54">
        <f t="shared" si="482"/>
        <v>74.88</v>
      </c>
      <c r="AD327" s="53">
        <f t="shared" si="483"/>
        <v>7488</v>
      </c>
      <c r="AE327" s="155" t="s">
        <v>134</v>
      </c>
      <c r="AF327" s="51">
        <f t="shared" si="452"/>
        <v>16</v>
      </c>
      <c r="AG327" s="172" t="s">
        <v>137</v>
      </c>
      <c r="AH327" s="49">
        <f t="shared" si="447"/>
        <v>921.6</v>
      </c>
      <c r="AI327" s="48">
        <f t="shared" si="448"/>
        <v>92.16</v>
      </c>
      <c r="AJ327" s="47">
        <f t="shared" si="449"/>
        <v>9216</v>
      </c>
      <c r="AK327" s="46" t="s">
        <v>229</v>
      </c>
      <c r="AL327" s="45" t="s">
        <v>1382</v>
      </c>
      <c r="AM327" s="44">
        <f t="shared" si="450"/>
        <v>718</v>
      </c>
      <c r="AN327" s="43">
        <f t="shared" si="469"/>
        <v>861.6</v>
      </c>
      <c r="AO327" s="42">
        <f t="shared" si="486"/>
        <v>7180</v>
      </c>
      <c r="AP327" s="41">
        <f t="shared" si="470"/>
        <v>8616</v>
      </c>
      <c r="AU327" s="66">
        <v>100</v>
      </c>
      <c r="AV327" s="40">
        <v>7180</v>
      </c>
      <c r="AX327" s="480"/>
    </row>
    <row r="328" spans="1:50" ht="15" customHeight="1">
      <c r="A328" s="73" t="s">
        <v>1513</v>
      </c>
      <c r="B328" s="72" t="s">
        <v>196</v>
      </c>
      <c r="C328" s="74">
        <v>100</v>
      </c>
      <c r="D328" s="71">
        <v>2000</v>
      </c>
      <c r="E328" s="71">
        <v>1200</v>
      </c>
      <c r="F328" s="70" t="str">
        <f t="shared" si="446"/>
        <v>2000x1200x100</v>
      </c>
      <c r="G328" s="158" t="s">
        <v>228</v>
      </c>
      <c r="H328" s="68" t="s">
        <v>227</v>
      </c>
      <c r="I328" s="67" t="s">
        <v>107</v>
      </c>
      <c r="J328" s="65" t="str">
        <f t="shared" ref="J328:M330" si="487">$AE328</f>
        <v>C</v>
      </c>
      <c r="K328" s="64" t="str">
        <f t="shared" si="487"/>
        <v>C</v>
      </c>
      <c r="L328" s="64" t="str">
        <f t="shared" si="487"/>
        <v>C</v>
      </c>
      <c r="M328" s="63"/>
      <c r="N328" s="157"/>
      <c r="O328" s="55"/>
      <c r="P328" s="54"/>
      <c r="Q328" s="53"/>
      <c r="R328" s="61" t="s">
        <v>3</v>
      </c>
      <c r="S328" s="60">
        <v>1</v>
      </c>
      <c r="T328" s="59">
        <v>24</v>
      </c>
      <c r="U328" s="55">
        <f>T328*D328*E328/1000000</f>
        <v>57.6</v>
      </c>
      <c r="V328" s="54">
        <f>U328*C328/1000</f>
        <v>5.76</v>
      </c>
      <c r="W328" s="55">
        <f>AU328*V328</f>
        <v>576</v>
      </c>
      <c r="X328" s="55" t="s">
        <v>198</v>
      </c>
      <c r="Y328" s="58">
        <f>T328/S328*C328+140</f>
        <v>2540</v>
      </c>
      <c r="Z328" s="156" t="s">
        <v>3</v>
      </c>
      <c r="AA328" s="59">
        <v>13</v>
      </c>
      <c r="AB328" s="55">
        <f t="shared" si="481"/>
        <v>748.80000000000007</v>
      </c>
      <c r="AC328" s="54">
        <f t="shared" si="482"/>
        <v>74.88</v>
      </c>
      <c r="AD328" s="53">
        <f t="shared" si="483"/>
        <v>7488</v>
      </c>
      <c r="AE328" s="155" t="s">
        <v>134</v>
      </c>
      <c r="AF328" s="51">
        <f t="shared" si="452"/>
        <v>16</v>
      </c>
      <c r="AG328" s="172" t="s">
        <v>137</v>
      </c>
      <c r="AH328" s="49">
        <f t="shared" si="447"/>
        <v>921.6</v>
      </c>
      <c r="AI328" s="48">
        <f t="shared" si="448"/>
        <v>92.16</v>
      </c>
      <c r="AJ328" s="47">
        <f t="shared" si="449"/>
        <v>9216</v>
      </c>
      <c r="AK328" s="46"/>
      <c r="AL328" s="45" t="s">
        <v>226</v>
      </c>
      <c r="AM328" s="44">
        <f t="shared" si="450"/>
        <v>718</v>
      </c>
      <c r="AN328" s="43">
        <f t="shared" si="469"/>
        <v>861.6</v>
      </c>
      <c r="AO328" s="42">
        <f t="shared" si="486"/>
        <v>7180</v>
      </c>
      <c r="AP328" s="41">
        <f t="shared" si="470"/>
        <v>8616</v>
      </c>
      <c r="AU328" s="66">
        <v>100</v>
      </c>
      <c r="AV328" s="40">
        <v>7180</v>
      </c>
      <c r="AX328" s="480"/>
    </row>
    <row r="329" spans="1:50" ht="15" customHeight="1">
      <c r="A329" s="73" t="s">
        <v>1513</v>
      </c>
      <c r="B329" s="72" t="s">
        <v>196</v>
      </c>
      <c r="C329" s="71">
        <v>110</v>
      </c>
      <c r="D329" s="71">
        <v>1000</v>
      </c>
      <c r="E329" s="71">
        <v>600</v>
      </c>
      <c r="F329" s="70" t="str">
        <f t="shared" si="446"/>
        <v>1000x600x110</v>
      </c>
      <c r="G329" s="158" t="s">
        <v>225</v>
      </c>
      <c r="H329" s="68" t="s">
        <v>224</v>
      </c>
      <c r="I329" s="67" t="s">
        <v>1</v>
      </c>
      <c r="J329" s="65" t="str">
        <f t="shared" si="487"/>
        <v>C</v>
      </c>
      <c r="K329" s="64" t="str">
        <f t="shared" si="487"/>
        <v>C</v>
      </c>
      <c r="L329" s="64" t="str">
        <f t="shared" si="487"/>
        <v>C</v>
      </c>
      <c r="M329" s="63" t="str">
        <f t="shared" si="487"/>
        <v>C</v>
      </c>
      <c r="N329" s="62">
        <v>3</v>
      </c>
      <c r="O329" s="55">
        <f>N329*D329*E329/1000000</f>
        <v>1.8</v>
      </c>
      <c r="P329" s="54">
        <f>O329*C329/1000</f>
        <v>0.19800000000000001</v>
      </c>
      <c r="Q329" s="53">
        <f>P329*AU329</f>
        <v>19.8</v>
      </c>
      <c r="R329" s="163"/>
      <c r="S329" s="59"/>
      <c r="T329" s="162"/>
      <c r="U329" s="160"/>
      <c r="V329" s="161"/>
      <c r="W329" s="160"/>
      <c r="X329" s="160"/>
      <c r="Y329" s="159"/>
      <c r="Z329" s="57">
        <v>416</v>
      </c>
      <c r="AA329" s="56" t="s">
        <v>3</v>
      </c>
      <c r="AB329" s="55">
        <f t="shared" si="481"/>
        <v>748.80000000000007</v>
      </c>
      <c r="AC329" s="54">
        <f t="shared" si="482"/>
        <v>82.368000000000009</v>
      </c>
      <c r="AD329" s="53">
        <f t="shared" si="483"/>
        <v>8236.8000000000011</v>
      </c>
      <c r="AE329" s="155" t="s">
        <v>134</v>
      </c>
      <c r="AF329" s="51">
        <f t="shared" si="452"/>
        <v>455</v>
      </c>
      <c r="AG329" s="50" t="s">
        <v>1</v>
      </c>
      <c r="AH329" s="49">
        <f t="shared" si="447"/>
        <v>819</v>
      </c>
      <c r="AI329" s="48">
        <f t="shared" si="448"/>
        <v>90.09</v>
      </c>
      <c r="AJ329" s="47">
        <f t="shared" si="449"/>
        <v>9009</v>
      </c>
      <c r="AK329" s="46" t="s">
        <v>223</v>
      </c>
      <c r="AL329" s="45"/>
      <c r="AM329" s="44">
        <f t="shared" si="450"/>
        <v>789.8</v>
      </c>
      <c r="AN329" s="43">
        <f t="shared" si="469"/>
        <v>947.76</v>
      </c>
      <c r="AO329" s="42">
        <f t="shared" si="486"/>
        <v>7180</v>
      </c>
      <c r="AP329" s="41">
        <f t="shared" si="470"/>
        <v>8616</v>
      </c>
      <c r="AU329" s="66">
        <v>100</v>
      </c>
      <c r="AV329" s="40">
        <v>7180</v>
      </c>
      <c r="AX329" s="480"/>
    </row>
    <row r="330" spans="1:50" ht="15" customHeight="1">
      <c r="A330" s="73" t="s">
        <v>1513</v>
      </c>
      <c r="B330" s="72" t="s">
        <v>196</v>
      </c>
      <c r="C330" s="74">
        <v>110</v>
      </c>
      <c r="D330" s="74">
        <v>1000</v>
      </c>
      <c r="E330" s="74">
        <v>600</v>
      </c>
      <c r="F330" s="72" t="str">
        <f t="shared" si="446"/>
        <v>1000x600x110</v>
      </c>
      <c r="G330" s="158" t="s">
        <v>1385</v>
      </c>
      <c r="H330" s="68" t="s">
        <v>1737</v>
      </c>
      <c r="I330" s="67" t="s">
        <v>109</v>
      </c>
      <c r="J330" s="65"/>
      <c r="K330" s="64" t="str">
        <f t="shared" si="487"/>
        <v>C</v>
      </c>
      <c r="L330" s="64" t="str">
        <f t="shared" si="487"/>
        <v>C</v>
      </c>
      <c r="M330" s="63" t="str">
        <f t="shared" si="487"/>
        <v>C</v>
      </c>
      <c r="N330" s="62">
        <v>3</v>
      </c>
      <c r="O330" s="55">
        <f>N330*D330*E330/1000000</f>
        <v>1.8</v>
      </c>
      <c r="P330" s="54">
        <f>O330*C330/1000</f>
        <v>0.19800000000000001</v>
      </c>
      <c r="Q330" s="53">
        <f>P330*AU330</f>
        <v>19.8</v>
      </c>
      <c r="R330" s="57">
        <v>28</v>
      </c>
      <c r="S330" s="59">
        <v>4</v>
      </c>
      <c r="T330" s="174">
        <f>R330*N330</f>
        <v>84</v>
      </c>
      <c r="U330" s="55">
        <f>O330*R330</f>
        <v>50.4</v>
      </c>
      <c r="V330" s="54">
        <f>P330*R330</f>
        <v>5.5440000000000005</v>
      </c>
      <c r="W330" s="55">
        <f>AU330*V330</f>
        <v>554.40000000000009</v>
      </c>
      <c r="X330" s="55" t="s">
        <v>198</v>
      </c>
      <c r="Y330" s="179">
        <f>R330/S330*N330*C330+140</f>
        <v>2450</v>
      </c>
      <c r="Z330" s="156">
        <f>AA330*R330</f>
        <v>364</v>
      </c>
      <c r="AA330" s="59">
        <v>13</v>
      </c>
      <c r="AB330" s="55">
        <f t="shared" si="481"/>
        <v>655.19999999999993</v>
      </c>
      <c r="AC330" s="54">
        <f t="shared" si="482"/>
        <v>72.072000000000003</v>
      </c>
      <c r="AD330" s="53">
        <f t="shared" si="483"/>
        <v>7207.2000000000007</v>
      </c>
      <c r="AE330" s="155" t="s">
        <v>134</v>
      </c>
      <c r="AF330" s="51">
        <f t="shared" si="452"/>
        <v>17</v>
      </c>
      <c r="AG330" s="172" t="s">
        <v>137</v>
      </c>
      <c r="AH330" s="49">
        <f t="shared" si="447"/>
        <v>856.8</v>
      </c>
      <c r="AI330" s="48">
        <f t="shared" si="448"/>
        <v>94.248000000000005</v>
      </c>
      <c r="AJ330" s="47">
        <f t="shared" si="449"/>
        <v>9424.8000000000011</v>
      </c>
      <c r="AK330" s="46" t="s">
        <v>223</v>
      </c>
      <c r="AL330" s="45" t="s">
        <v>1384</v>
      </c>
      <c r="AM330" s="44">
        <f t="shared" si="450"/>
        <v>789.8</v>
      </c>
      <c r="AN330" s="43">
        <f t="shared" si="469"/>
        <v>947.76</v>
      </c>
      <c r="AO330" s="42">
        <f t="shared" si="486"/>
        <v>7180</v>
      </c>
      <c r="AP330" s="41">
        <f t="shared" si="470"/>
        <v>8616</v>
      </c>
      <c r="AU330" s="66">
        <v>100</v>
      </c>
      <c r="AV330" s="40">
        <v>7180</v>
      </c>
      <c r="AX330" s="480"/>
    </row>
    <row r="331" spans="1:50" ht="15" customHeight="1">
      <c r="A331" s="73" t="s">
        <v>1513</v>
      </c>
      <c r="B331" s="72" t="s">
        <v>196</v>
      </c>
      <c r="C331" s="74">
        <v>110</v>
      </c>
      <c r="D331" s="71">
        <v>2000</v>
      </c>
      <c r="E331" s="71">
        <v>1200</v>
      </c>
      <c r="F331" s="70" t="str">
        <f t="shared" si="446"/>
        <v>2000x1200x110</v>
      </c>
      <c r="G331" s="69" t="s">
        <v>222</v>
      </c>
      <c r="H331" s="68" t="s">
        <v>221</v>
      </c>
      <c r="I331" s="67" t="s">
        <v>107</v>
      </c>
      <c r="J331" s="65" t="str">
        <f t="shared" ref="J331:M337" si="488">$AE331</f>
        <v>C</v>
      </c>
      <c r="K331" s="64" t="str">
        <f t="shared" si="488"/>
        <v>C</v>
      </c>
      <c r="L331" s="64" t="str">
        <f t="shared" si="488"/>
        <v>C</v>
      </c>
      <c r="M331" s="63"/>
      <c r="N331" s="157"/>
      <c r="O331" s="55"/>
      <c r="P331" s="54"/>
      <c r="Q331" s="53"/>
      <c r="R331" s="61" t="s">
        <v>3</v>
      </c>
      <c r="S331" s="60">
        <v>1</v>
      </c>
      <c r="T331" s="59">
        <v>21</v>
      </c>
      <c r="U331" s="55">
        <f>T331*D331*E331/1000000</f>
        <v>50.4</v>
      </c>
      <c r="V331" s="54">
        <f>U331*C331/1000</f>
        <v>5.5439999999999996</v>
      </c>
      <c r="W331" s="55">
        <f>AU331*V331</f>
        <v>554.4</v>
      </c>
      <c r="X331" s="55" t="s">
        <v>198</v>
      </c>
      <c r="Y331" s="58">
        <f>T331/S331*C331+140</f>
        <v>2450</v>
      </c>
      <c r="Z331" s="156" t="s">
        <v>3</v>
      </c>
      <c r="AA331" s="59">
        <v>13</v>
      </c>
      <c r="AB331" s="55">
        <f t="shared" si="481"/>
        <v>655.19999999999993</v>
      </c>
      <c r="AC331" s="54">
        <f t="shared" si="482"/>
        <v>72.071999999999989</v>
      </c>
      <c r="AD331" s="53">
        <f t="shared" si="483"/>
        <v>7207.2</v>
      </c>
      <c r="AE331" s="155" t="s">
        <v>134</v>
      </c>
      <c r="AF331" s="51">
        <f t="shared" si="452"/>
        <v>17</v>
      </c>
      <c r="AG331" s="172" t="s">
        <v>137</v>
      </c>
      <c r="AH331" s="49">
        <f t="shared" si="447"/>
        <v>856.8</v>
      </c>
      <c r="AI331" s="48">
        <f t="shared" si="448"/>
        <v>94.24799999999999</v>
      </c>
      <c r="AJ331" s="47">
        <f t="shared" si="449"/>
        <v>9424.7999999999993</v>
      </c>
      <c r="AK331" s="46"/>
      <c r="AL331" s="45" t="s">
        <v>220</v>
      </c>
      <c r="AM331" s="44">
        <f t="shared" si="450"/>
        <v>789.8</v>
      </c>
      <c r="AN331" s="43">
        <f t="shared" si="469"/>
        <v>947.76</v>
      </c>
      <c r="AO331" s="42">
        <f t="shared" si="486"/>
        <v>7180</v>
      </c>
      <c r="AP331" s="41">
        <f t="shared" si="470"/>
        <v>8616</v>
      </c>
      <c r="AU331" s="66">
        <v>100</v>
      </c>
      <c r="AV331" s="40">
        <v>7180</v>
      </c>
      <c r="AX331" s="480"/>
    </row>
    <row r="332" spans="1:50" ht="15" customHeight="1">
      <c r="A332" s="73" t="s">
        <v>1513</v>
      </c>
      <c r="B332" s="72" t="s">
        <v>196</v>
      </c>
      <c r="C332" s="71">
        <v>120</v>
      </c>
      <c r="D332" s="71">
        <v>1000</v>
      </c>
      <c r="E332" s="71">
        <v>600</v>
      </c>
      <c r="F332" s="70" t="str">
        <f t="shared" si="446"/>
        <v>1000x600x120</v>
      </c>
      <c r="G332" s="158" t="s">
        <v>219</v>
      </c>
      <c r="H332" s="68" t="s">
        <v>218</v>
      </c>
      <c r="I332" s="67" t="s">
        <v>1</v>
      </c>
      <c r="J332" s="65" t="str">
        <f t="shared" si="488"/>
        <v>B</v>
      </c>
      <c r="K332" s="64" t="str">
        <f t="shared" si="488"/>
        <v>B</v>
      </c>
      <c r="L332" s="64" t="str">
        <f t="shared" si="488"/>
        <v>B</v>
      </c>
      <c r="M332" s="63" t="str">
        <f t="shared" si="488"/>
        <v>B</v>
      </c>
      <c r="N332" s="62">
        <v>3</v>
      </c>
      <c r="O332" s="55">
        <f>N332*D332*E332/1000000</f>
        <v>1.8</v>
      </c>
      <c r="P332" s="54">
        <f>O332*C332/1000</f>
        <v>0.216</v>
      </c>
      <c r="Q332" s="53">
        <f>P332*AU332</f>
        <v>21.6</v>
      </c>
      <c r="R332" s="163"/>
      <c r="S332" s="59"/>
      <c r="T332" s="162"/>
      <c r="U332" s="160"/>
      <c r="V332" s="161"/>
      <c r="W332" s="160"/>
      <c r="X332" s="160"/>
      <c r="Y332" s="159"/>
      <c r="Z332" s="57">
        <v>364</v>
      </c>
      <c r="AA332" s="56" t="s">
        <v>3</v>
      </c>
      <c r="AB332" s="55">
        <f t="shared" si="481"/>
        <v>655.20000000000005</v>
      </c>
      <c r="AC332" s="54">
        <f t="shared" si="482"/>
        <v>78.623999999999995</v>
      </c>
      <c r="AD332" s="53">
        <f t="shared" si="483"/>
        <v>7862.4000000000005</v>
      </c>
      <c r="AE332" s="472" t="s">
        <v>205</v>
      </c>
      <c r="AF332" s="51">
        <f t="shared" si="452"/>
        <v>278</v>
      </c>
      <c r="AG332" s="50" t="s">
        <v>1</v>
      </c>
      <c r="AH332" s="49">
        <f t="shared" si="447"/>
        <v>500.40000000000003</v>
      </c>
      <c r="AI332" s="48">
        <f t="shared" si="448"/>
        <v>60.048000000000002</v>
      </c>
      <c r="AJ332" s="47">
        <f t="shared" si="449"/>
        <v>6004.8</v>
      </c>
      <c r="AK332" s="46" t="s">
        <v>217</v>
      </c>
      <c r="AL332" s="45"/>
      <c r="AM332" s="44">
        <f t="shared" si="450"/>
        <v>861.6</v>
      </c>
      <c r="AN332" s="43">
        <f t="shared" si="469"/>
        <v>1033.92</v>
      </c>
      <c r="AO332" s="42">
        <f t="shared" si="486"/>
        <v>7180</v>
      </c>
      <c r="AP332" s="41">
        <f t="shared" si="470"/>
        <v>8616</v>
      </c>
      <c r="AU332" s="66">
        <v>100</v>
      </c>
      <c r="AV332" s="40">
        <v>7180</v>
      </c>
      <c r="AX332" s="480"/>
    </row>
    <row r="333" spans="1:50" ht="15" customHeight="1">
      <c r="A333" s="73" t="s">
        <v>1513</v>
      </c>
      <c r="B333" s="72" t="s">
        <v>196</v>
      </c>
      <c r="C333" s="74">
        <v>120</v>
      </c>
      <c r="D333" s="71">
        <v>2000</v>
      </c>
      <c r="E333" s="71">
        <v>1200</v>
      </c>
      <c r="F333" s="70" t="str">
        <f t="shared" si="446"/>
        <v>2000x1200x120</v>
      </c>
      <c r="G333" s="158" t="s">
        <v>216</v>
      </c>
      <c r="H333" s="68" t="s">
        <v>215</v>
      </c>
      <c r="I333" s="67" t="s">
        <v>107</v>
      </c>
      <c r="J333" s="65" t="str">
        <f t="shared" si="488"/>
        <v>C</v>
      </c>
      <c r="K333" s="64" t="str">
        <f t="shared" si="488"/>
        <v>C</v>
      </c>
      <c r="L333" s="64" t="str">
        <f t="shared" si="488"/>
        <v>C</v>
      </c>
      <c r="M333" s="63"/>
      <c r="N333" s="157"/>
      <c r="O333" s="55"/>
      <c r="P333" s="54"/>
      <c r="Q333" s="53"/>
      <c r="R333" s="61" t="s">
        <v>3</v>
      </c>
      <c r="S333" s="60">
        <v>1</v>
      </c>
      <c r="T333" s="59">
        <v>20</v>
      </c>
      <c r="U333" s="55">
        <f>T333*D333*E333/1000000</f>
        <v>48</v>
      </c>
      <c r="V333" s="54">
        <f>U333*C333/1000</f>
        <v>5.76</v>
      </c>
      <c r="W333" s="55">
        <f>AU333*V333</f>
        <v>576</v>
      </c>
      <c r="X333" s="55" t="s">
        <v>198</v>
      </c>
      <c r="Y333" s="58">
        <f>T333/S333*C333+140</f>
        <v>2540</v>
      </c>
      <c r="Z333" s="156" t="s">
        <v>3</v>
      </c>
      <c r="AA333" s="59">
        <v>13</v>
      </c>
      <c r="AB333" s="55">
        <f t="shared" si="481"/>
        <v>624</v>
      </c>
      <c r="AC333" s="54">
        <f t="shared" si="482"/>
        <v>74.88</v>
      </c>
      <c r="AD333" s="53">
        <f t="shared" si="483"/>
        <v>7488</v>
      </c>
      <c r="AE333" s="155" t="s">
        <v>134</v>
      </c>
      <c r="AF333" s="51">
        <f t="shared" si="452"/>
        <v>16</v>
      </c>
      <c r="AG333" s="172" t="s">
        <v>137</v>
      </c>
      <c r="AH333" s="49">
        <f t="shared" si="447"/>
        <v>768</v>
      </c>
      <c r="AI333" s="48">
        <f t="shared" si="448"/>
        <v>92.16</v>
      </c>
      <c r="AJ333" s="47">
        <f t="shared" si="449"/>
        <v>9216</v>
      </c>
      <c r="AK333" s="46"/>
      <c r="AL333" s="45" t="s">
        <v>214</v>
      </c>
      <c r="AM333" s="44">
        <f t="shared" si="450"/>
        <v>861.6</v>
      </c>
      <c r="AN333" s="43">
        <f t="shared" si="469"/>
        <v>1033.92</v>
      </c>
      <c r="AO333" s="42">
        <f t="shared" si="486"/>
        <v>7180</v>
      </c>
      <c r="AP333" s="41">
        <f t="shared" si="470"/>
        <v>8616</v>
      </c>
      <c r="AU333" s="66">
        <v>100</v>
      </c>
      <c r="AV333" s="40">
        <v>7180</v>
      </c>
      <c r="AX333" s="480"/>
    </row>
    <row r="334" spans="1:50" ht="15" customHeight="1">
      <c r="A334" s="73" t="s">
        <v>1513</v>
      </c>
      <c r="B334" s="72" t="s">
        <v>196</v>
      </c>
      <c r="C334" s="71">
        <v>140</v>
      </c>
      <c r="D334" s="71">
        <v>1000</v>
      </c>
      <c r="E334" s="71">
        <v>600</v>
      </c>
      <c r="F334" s="70" t="str">
        <f t="shared" si="446"/>
        <v>1000x600x140</v>
      </c>
      <c r="G334" s="158" t="s">
        <v>213</v>
      </c>
      <c r="H334" s="68" t="s">
        <v>212</v>
      </c>
      <c r="I334" s="67" t="s">
        <v>1</v>
      </c>
      <c r="J334" s="65" t="str">
        <f t="shared" si="488"/>
        <v>C</v>
      </c>
      <c r="K334" s="64" t="str">
        <f t="shared" si="488"/>
        <v>C</v>
      </c>
      <c r="L334" s="64" t="str">
        <f t="shared" si="488"/>
        <v>C</v>
      </c>
      <c r="M334" s="63" t="str">
        <f t="shared" si="488"/>
        <v>C</v>
      </c>
      <c r="N334" s="62">
        <v>2</v>
      </c>
      <c r="O334" s="55">
        <f>N334*D334*E334/1000000</f>
        <v>1.2</v>
      </c>
      <c r="P334" s="54">
        <f>O334*C334/1000</f>
        <v>0.16800000000000001</v>
      </c>
      <c r="Q334" s="53">
        <f>P334*AU334</f>
        <v>16.8</v>
      </c>
      <c r="R334" s="163"/>
      <c r="S334" s="59"/>
      <c r="T334" s="162"/>
      <c r="U334" s="160"/>
      <c r="V334" s="161"/>
      <c r="W334" s="160"/>
      <c r="X334" s="160"/>
      <c r="Y334" s="159"/>
      <c r="Z334" s="57">
        <v>468</v>
      </c>
      <c r="AA334" s="56" t="s">
        <v>3</v>
      </c>
      <c r="AB334" s="55">
        <f t="shared" si="481"/>
        <v>561.6</v>
      </c>
      <c r="AC334" s="54">
        <f t="shared" si="482"/>
        <v>78.624000000000009</v>
      </c>
      <c r="AD334" s="53">
        <f t="shared" si="483"/>
        <v>7862.4000000000005</v>
      </c>
      <c r="AE334" s="155" t="s">
        <v>134</v>
      </c>
      <c r="AF334" s="51">
        <f t="shared" si="452"/>
        <v>536</v>
      </c>
      <c r="AG334" s="50" t="s">
        <v>1</v>
      </c>
      <c r="AH334" s="49">
        <f t="shared" si="447"/>
        <v>643.19999999999993</v>
      </c>
      <c r="AI334" s="48">
        <f t="shared" si="448"/>
        <v>90.048000000000002</v>
      </c>
      <c r="AJ334" s="47">
        <f t="shared" si="449"/>
        <v>9004.8000000000011</v>
      </c>
      <c r="AK334" s="46" t="s">
        <v>211</v>
      </c>
      <c r="AL334" s="45"/>
      <c r="AM334" s="44">
        <f t="shared" si="450"/>
        <v>1005.2</v>
      </c>
      <c r="AN334" s="43">
        <f t="shared" si="469"/>
        <v>1206.24</v>
      </c>
      <c r="AO334" s="42">
        <f t="shared" si="486"/>
        <v>7180</v>
      </c>
      <c r="AP334" s="41">
        <f t="shared" si="470"/>
        <v>8616</v>
      </c>
      <c r="AU334" s="66">
        <v>100</v>
      </c>
      <c r="AV334" s="40">
        <v>7180</v>
      </c>
      <c r="AX334" s="480"/>
    </row>
    <row r="335" spans="1:50" ht="15" customHeight="1">
      <c r="A335" s="73" t="s">
        <v>1513</v>
      </c>
      <c r="B335" s="72" t="s">
        <v>196</v>
      </c>
      <c r="C335" s="74">
        <v>140</v>
      </c>
      <c r="D335" s="71">
        <v>2000</v>
      </c>
      <c r="E335" s="71">
        <v>1200</v>
      </c>
      <c r="F335" s="70" t="str">
        <f t="shared" si="446"/>
        <v>2000x1200x140</v>
      </c>
      <c r="G335" s="158" t="s">
        <v>210</v>
      </c>
      <c r="H335" s="68" t="s">
        <v>209</v>
      </c>
      <c r="I335" s="67" t="s">
        <v>107</v>
      </c>
      <c r="J335" s="65" t="str">
        <f t="shared" si="488"/>
        <v>C</v>
      </c>
      <c r="K335" s="64" t="str">
        <f t="shared" si="488"/>
        <v>C</v>
      </c>
      <c r="L335" s="64" t="str">
        <f t="shared" si="488"/>
        <v>C</v>
      </c>
      <c r="M335" s="63"/>
      <c r="N335" s="157"/>
      <c r="O335" s="55"/>
      <c r="P335" s="54"/>
      <c r="Q335" s="53"/>
      <c r="R335" s="61" t="s">
        <v>3</v>
      </c>
      <c r="S335" s="60">
        <v>1</v>
      </c>
      <c r="T335" s="59">
        <v>16</v>
      </c>
      <c r="U335" s="55">
        <f>T335*D335*E335/1000000</f>
        <v>38.4</v>
      </c>
      <c r="V335" s="54">
        <f>U335*C335/1000</f>
        <v>5.3760000000000003</v>
      </c>
      <c r="W335" s="55">
        <f>AU335*V335</f>
        <v>537.6</v>
      </c>
      <c r="X335" s="55" t="s">
        <v>198</v>
      </c>
      <c r="Y335" s="58">
        <f>T335/S335*C335+140</f>
        <v>2380</v>
      </c>
      <c r="Z335" s="156" t="s">
        <v>3</v>
      </c>
      <c r="AA335" s="59">
        <v>13</v>
      </c>
      <c r="AB335" s="55">
        <f t="shared" si="481"/>
        <v>499.2</v>
      </c>
      <c r="AC335" s="54">
        <f t="shared" si="482"/>
        <v>69.888000000000005</v>
      </c>
      <c r="AD335" s="53">
        <f t="shared" si="483"/>
        <v>6988.8</v>
      </c>
      <c r="AE335" s="155" t="s">
        <v>134</v>
      </c>
      <c r="AF335" s="51">
        <f t="shared" si="452"/>
        <v>17</v>
      </c>
      <c r="AG335" s="172" t="s">
        <v>137</v>
      </c>
      <c r="AH335" s="49">
        <f t="shared" si="447"/>
        <v>652.79999999999995</v>
      </c>
      <c r="AI335" s="48">
        <f t="shared" si="448"/>
        <v>91.39200000000001</v>
      </c>
      <c r="AJ335" s="47">
        <f t="shared" si="449"/>
        <v>9139.2000000000007</v>
      </c>
      <c r="AK335" s="46"/>
      <c r="AL335" s="45" t="s">
        <v>208</v>
      </c>
      <c r="AM335" s="44">
        <f t="shared" si="450"/>
        <v>1005.2</v>
      </c>
      <c r="AN335" s="43">
        <f t="shared" si="469"/>
        <v>1206.24</v>
      </c>
      <c r="AO335" s="42">
        <f t="shared" si="486"/>
        <v>7180</v>
      </c>
      <c r="AP335" s="41">
        <f t="shared" si="470"/>
        <v>8616</v>
      </c>
      <c r="AU335" s="66">
        <v>100</v>
      </c>
      <c r="AV335" s="40">
        <v>7180</v>
      </c>
      <c r="AX335" s="480"/>
    </row>
    <row r="336" spans="1:50" ht="15" customHeight="1">
      <c r="A336" s="73" t="s">
        <v>1513</v>
      </c>
      <c r="B336" s="72" t="s">
        <v>196</v>
      </c>
      <c r="C336" s="71">
        <v>150</v>
      </c>
      <c r="D336" s="71">
        <v>1000</v>
      </c>
      <c r="E336" s="71">
        <v>600</v>
      </c>
      <c r="F336" s="70" t="str">
        <f t="shared" si="446"/>
        <v>1000x600x150</v>
      </c>
      <c r="G336" s="158" t="s">
        <v>207</v>
      </c>
      <c r="H336" s="68" t="s">
        <v>206</v>
      </c>
      <c r="I336" s="67" t="s">
        <v>1</v>
      </c>
      <c r="J336" s="65" t="str">
        <f t="shared" si="488"/>
        <v>A</v>
      </c>
      <c r="K336" s="64" t="str">
        <f t="shared" si="488"/>
        <v>A</v>
      </c>
      <c r="L336" s="64" t="str">
        <f t="shared" si="488"/>
        <v>A</v>
      </c>
      <c r="M336" s="63" t="str">
        <f t="shared" si="488"/>
        <v>A</v>
      </c>
      <c r="N336" s="62">
        <v>2</v>
      </c>
      <c r="O336" s="55">
        <f>N336*D336*E336/1000000</f>
        <v>1.2</v>
      </c>
      <c r="P336" s="54">
        <f>O336*C336/1000</f>
        <v>0.18</v>
      </c>
      <c r="Q336" s="53">
        <f>P336*AU336</f>
        <v>18</v>
      </c>
      <c r="R336" s="163"/>
      <c r="S336" s="59"/>
      <c r="T336" s="162"/>
      <c r="U336" s="160"/>
      <c r="V336" s="161"/>
      <c r="W336" s="160"/>
      <c r="X336" s="160"/>
      <c r="Y336" s="159"/>
      <c r="Z336" s="57">
        <v>416</v>
      </c>
      <c r="AA336" s="56" t="s">
        <v>3</v>
      </c>
      <c r="AB336" s="55">
        <f t="shared" si="481"/>
        <v>499.2</v>
      </c>
      <c r="AC336" s="54">
        <f t="shared" si="482"/>
        <v>74.88</v>
      </c>
      <c r="AD336" s="53">
        <f t="shared" si="483"/>
        <v>7488</v>
      </c>
      <c r="AE336" s="52" t="s">
        <v>2</v>
      </c>
      <c r="AF336" s="51">
        <f t="shared" si="452"/>
        <v>1</v>
      </c>
      <c r="AG336" s="50" t="s">
        <v>1</v>
      </c>
      <c r="AH336" s="49">
        <f t="shared" si="447"/>
        <v>1.2</v>
      </c>
      <c r="AI336" s="48">
        <f t="shared" si="448"/>
        <v>0.18</v>
      </c>
      <c r="AJ336" s="47">
        <f t="shared" si="449"/>
        <v>18</v>
      </c>
      <c r="AK336" s="46" t="s">
        <v>204</v>
      </c>
      <c r="AL336" s="45"/>
      <c r="AM336" s="44">
        <f t="shared" si="450"/>
        <v>1077</v>
      </c>
      <c r="AN336" s="43">
        <f t="shared" si="469"/>
        <v>1292.4000000000001</v>
      </c>
      <c r="AO336" s="42">
        <f t="shared" si="486"/>
        <v>7180</v>
      </c>
      <c r="AP336" s="41">
        <f t="shared" si="470"/>
        <v>8616</v>
      </c>
      <c r="AU336" s="66">
        <v>100</v>
      </c>
      <c r="AV336" s="40">
        <v>7180</v>
      </c>
      <c r="AX336" s="480"/>
    </row>
    <row r="337" spans="1:50" ht="15" customHeight="1">
      <c r="A337" s="73" t="s">
        <v>1513</v>
      </c>
      <c r="B337" s="72" t="s">
        <v>196</v>
      </c>
      <c r="C337" s="74">
        <v>150</v>
      </c>
      <c r="D337" s="74">
        <v>1000</v>
      </c>
      <c r="E337" s="74">
        <v>600</v>
      </c>
      <c r="F337" s="72" t="str">
        <f t="shared" si="446"/>
        <v>1000x600x150</v>
      </c>
      <c r="G337" s="158" t="s">
        <v>1439</v>
      </c>
      <c r="H337" s="68" t="s">
        <v>1738</v>
      </c>
      <c r="I337" s="67" t="s">
        <v>109</v>
      </c>
      <c r="J337" s="65"/>
      <c r="K337" s="64" t="str">
        <f t="shared" si="488"/>
        <v>C</v>
      </c>
      <c r="L337" s="64" t="str">
        <f t="shared" si="488"/>
        <v>C</v>
      </c>
      <c r="M337" s="63" t="str">
        <f t="shared" si="488"/>
        <v>C</v>
      </c>
      <c r="N337" s="62">
        <v>2</v>
      </c>
      <c r="O337" s="55">
        <f>N337*D337*E337/1000000</f>
        <v>1.2</v>
      </c>
      <c r="P337" s="54">
        <f>O337*C337/1000</f>
        <v>0.18</v>
      </c>
      <c r="Q337" s="53">
        <f>P337*AU337</f>
        <v>18</v>
      </c>
      <c r="R337" s="57">
        <v>32</v>
      </c>
      <c r="S337" s="59">
        <v>4</v>
      </c>
      <c r="T337" s="174">
        <f>R337*N337</f>
        <v>64</v>
      </c>
      <c r="U337" s="55">
        <f>O337*R337</f>
        <v>38.4</v>
      </c>
      <c r="V337" s="54">
        <f>P337*R337</f>
        <v>5.76</v>
      </c>
      <c r="W337" s="55">
        <f>AU337*V337</f>
        <v>576</v>
      </c>
      <c r="X337" s="55" t="s">
        <v>198</v>
      </c>
      <c r="Y337" s="179">
        <f>R337/S337*N337*C337+140</f>
        <v>2540</v>
      </c>
      <c r="Z337" s="156">
        <f>AA337*R337</f>
        <v>416</v>
      </c>
      <c r="AA337" s="59">
        <v>13</v>
      </c>
      <c r="AB337" s="55">
        <f t="shared" si="481"/>
        <v>499.2</v>
      </c>
      <c r="AC337" s="54">
        <f t="shared" si="482"/>
        <v>74.88</v>
      </c>
      <c r="AD337" s="53">
        <f t="shared" si="483"/>
        <v>7488</v>
      </c>
      <c r="AE337" s="155" t="s">
        <v>134</v>
      </c>
      <c r="AF337" s="51">
        <f t="shared" si="452"/>
        <v>16</v>
      </c>
      <c r="AG337" s="172" t="s">
        <v>137</v>
      </c>
      <c r="AH337" s="49">
        <f t="shared" si="447"/>
        <v>614.4</v>
      </c>
      <c r="AI337" s="48">
        <f t="shared" si="448"/>
        <v>92.16</v>
      </c>
      <c r="AJ337" s="47">
        <f t="shared" si="449"/>
        <v>9216</v>
      </c>
      <c r="AK337" s="46" t="s">
        <v>204</v>
      </c>
      <c r="AL337" s="393" t="s">
        <v>1441</v>
      </c>
      <c r="AM337" s="44">
        <f t="shared" si="450"/>
        <v>1077</v>
      </c>
      <c r="AN337" s="43">
        <f t="shared" si="469"/>
        <v>1292.4000000000001</v>
      </c>
      <c r="AO337" s="42">
        <f t="shared" si="486"/>
        <v>7180</v>
      </c>
      <c r="AP337" s="41">
        <f t="shared" si="470"/>
        <v>8616</v>
      </c>
      <c r="AU337" s="66">
        <v>100</v>
      </c>
      <c r="AV337" s="40">
        <v>7180</v>
      </c>
      <c r="AX337" s="480"/>
    </row>
    <row r="338" spans="1:50" ht="15" customHeight="1">
      <c r="A338" s="73" t="s">
        <v>1513</v>
      </c>
      <c r="B338" s="72" t="s">
        <v>196</v>
      </c>
      <c r="C338" s="74">
        <v>150</v>
      </c>
      <c r="D338" s="71">
        <v>2000</v>
      </c>
      <c r="E338" s="71">
        <v>1200</v>
      </c>
      <c r="F338" s="70" t="str">
        <f t="shared" si="446"/>
        <v>2000x1200x150</v>
      </c>
      <c r="G338" s="158" t="s">
        <v>1365</v>
      </c>
      <c r="H338" s="68" t="s">
        <v>1364</v>
      </c>
      <c r="I338" s="67" t="s">
        <v>107</v>
      </c>
      <c r="J338" s="65" t="str">
        <f t="shared" ref="J338:M340" si="489">$AE338</f>
        <v>C</v>
      </c>
      <c r="K338" s="64" t="str">
        <f t="shared" si="489"/>
        <v>C</v>
      </c>
      <c r="L338" s="64" t="str">
        <f t="shared" si="489"/>
        <v>C</v>
      </c>
      <c r="M338" s="63"/>
      <c r="N338" s="157"/>
      <c r="O338" s="55"/>
      <c r="P338" s="54"/>
      <c r="Q338" s="53"/>
      <c r="R338" s="61" t="s">
        <v>3</v>
      </c>
      <c r="S338" s="60">
        <v>1</v>
      </c>
      <c r="T338" s="59">
        <v>16</v>
      </c>
      <c r="U338" s="55">
        <f>T338*D338*E338/1000000</f>
        <v>38.4</v>
      </c>
      <c r="V338" s="54">
        <f>U338*C338/1000</f>
        <v>5.76</v>
      </c>
      <c r="W338" s="55">
        <f>AU338*V338</f>
        <v>576</v>
      </c>
      <c r="X338" s="55" t="s">
        <v>198</v>
      </c>
      <c r="Y338" s="58">
        <f>T338/S338*C338+140</f>
        <v>2540</v>
      </c>
      <c r="Z338" s="156" t="s">
        <v>3</v>
      </c>
      <c r="AA338" s="59">
        <v>13</v>
      </c>
      <c r="AB338" s="55">
        <f t="shared" si="481"/>
        <v>499.2</v>
      </c>
      <c r="AC338" s="54">
        <f t="shared" si="482"/>
        <v>74.88</v>
      </c>
      <c r="AD338" s="53">
        <f t="shared" si="483"/>
        <v>7488</v>
      </c>
      <c r="AE338" s="155" t="s">
        <v>134</v>
      </c>
      <c r="AF338" s="51">
        <f t="shared" si="452"/>
        <v>16</v>
      </c>
      <c r="AG338" s="172" t="s">
        <v>137</v>
      </c>
      <c r="AH338" s="49">
        <f t="shared" si="447"/>
        <v>614.4</v>
      </c>
      <c r="AI338" s="48">
        <f t="shared" si="448"/>
        <v>92.16</v>
      </c>
      <c r="AJ338" s="47">
        <f t="shared" si="449"/>
        <v>9216</v>
      </c>
      <c r="AK338" s="46"/>
      <c r="AL338" s="45" t="s">
        <v>1367</v>
      </c>
      <c r="AM338" s="44">
        <f t="shared" si="450"/>
        <v>1077</v>
      </c>
      <c r="AN338" s="43">
        <f t="shared" si="469"/>
        <v>1292.4000000000001</v>
      </c>
      <c r="AO338" s="42">
        <f t="shared" si="486"/>
        <v>7180</v>
      </c>
      <c r="AP338" s="41">
        <f t="shared" si="470"/>
        <v>8616</v>
      </c>
      <c r="AU338" s="66">
        <v>100</v>
      </c>
      <c r="AV338" s="40">
        <v>7180</v>
      </c>
      <c r="AX338" s="480"/>
    </row>
    <row r="339" spans="1:50" ht="15" customHeight="1">
      <c r="A339" s="73" t="s">
        <v>1513</v>
      </c>
      <c r="B339" s="72" t="s">
        <v>196</v>
      </c>
      <c r="C339" s="71">
        <v>160</v>
      </c>
      <c r="D339" s="71">
        <v>1000</v>
      </c>
      <c r="E339" s="71">
        <v>600</v>
      </c>
      <c r="F339" s="70" t="str">
        <f t="shared" si="446"/>
        <v>1000x600x160</v>
      </c>
      <c r="G339" s="158" t="s">
        <v>203</v>
      </c>
      <c r="H339" s="68" t="s">
        <v>202</v>
      </c>
      <c r="I339" s="67" t="s">
        <v>1</v>
      </c>
      <c r="J339" s="65" t="str">
        <f t="shared" si="489"/>
        <v>B</v>
      </c>
      <c r="K339" s="64" t="str">
        <f t="shared" si="489"/>
        <v>B</v>
      </c>
      <c r="L339" s="64" t="str">
        <f t="shared" si="489"/>
        <v>B</v>
      </c>
      <c r="M339" s="63" t="str">
        <f t="shared" si="489"/>
        <v>B</v>
      </c>
      <c r="N339" s="62">
        <v>2</v>
      </c>
      <c r="O339" s="55">
        <f>N339*D339*E339/1000000</f>
        <v>1.2</v>
      </c>
      <c r="P339" s="54">
        <f>O339*C339/1000</f>
        <v>0.192</v>
      </c>
      <c r="Q339" s="53">
        <f>P339*AU339</f>
        <v>19.2</v>
      </c>
      <c r="R339" s="163"/>
      <c r="S339" s="59"/>
      <c r="T339" s="162"/>
      <c r="U339" s="160"/>
      <c r="V339" s="161"/>
      <c r="W339" s="160"/>
      <c r="X339" s="160"/>
      <c r="Y339" s="159"/>
      <c r="Z339" s="57">
        <v>416</v>
      </c>
      <c r="AA339" s="56" t="s">
        <v>3</v>
      </c>
      <c r="AB339" s="55">
        <f t="shared" si="481"/>
        <v>499.2</v>
      </c>
      <c r="AC339" s="54">
        <f t="shared" si="482"/>
        <v>79.872</v>
      </c>
      <c r="AD339" s="53">
        <f t="shared" si="483"/>
        <v>7987.2</v>
      </c>
      <c r="AE339" s="472" t="s">
        <v>205</v>
      </c>
      <c r="AF339" s="51">
        <f t="shared" si="452"/>
        <v>313</v>
      </c>
      <c r="AG339" s="50" t="s">
        <v>1</v>
      </c>
      <c r="AH339" s="49">
        <f t="shared" si="447"/>
        <v>375.59999999999997</v>
      </c>
      <c r="AI339" s="48">
        <f t="shared" si="448"/>
        <v>60.096000000000004</v>
      </c>
      <c r="AJ339" s="47">
        <f t="shared" si="449"/>
        <v>6009.5999999999995</v>
      </c>
      <c r="AK339" s="46" t="s">
        <v>201</v>
      </c>
      <c r="AL339" s="45"/>
      <c r="AM339" s="44">
        <f t="shared" si="450"/>
        <v>1148.8</v>
      </c>
      <c r="AN339" s="43">
        <f t="shared" si="469"/>
        <v>1378.56</v>
      </c>
      <c r="AO339" s="42">
        <f t="shared" si="486"/>
        <v>7180</v>
      </c>
      <c r="AP339" s="41">
        <f t="shared" si="470"/>
        <v>8616</v>
      </c>
      <c r="AU339" s="66">
        <v>100</v>
      </c>
      <c r="AV339" s="40">
        <v>7180</v>
      </c>
      <c r="AX339" s="480"/>
    </row>
    <row r="340" spans="1:50" ht="15" customHeight="1">
      <c r="A340" s="73" t="s">
        <v>1513</v>
      </c>
      <c r="B340" s="72" t="s">
        <v>196</v>
      </c>
      <c r="C340" s="74">
        <v>160</v>
      </c>
      <c r="D340" s="74">
        <v>1000</v>
      </c>
      <c r="E340" s="74">
        <v>600</v>
      </c>
      <c r="F340" s="72" t="str">
        <f t="shared" si="446"/>
        <v>1000x600x160</v>
      </c>
      <c r="G340" s="158" t="s">
        <v>1438</v>
      </c>
      <c r="H340" s="68" t="s">
        <v>1739</v>
      </c>
      <c r="I340" s="67" t="s">
        <v>109</v>
      </c>
      <c r="J340" s="65"/>
      <c r="K340" s="64" t="str">
        <f t="shared" si="489"/>
        <v>C</v>
      </c>
      <c r="L340" s="64" t="str">
        <f t="shared" si="489"/>
        <v>C</v>
      </c>
      <c r="M340" s="63" t="str">
        <f t="shared" si="489"/>
        <v>C</v>
      </c>
      <c r="N340" s="62">
        <v>2</v>
      </c>
      <c r="O340" s="55">
        <f>N340*D340*E340/1000000</f>
        <v>1.2</v>
      </c>
      <c r="P340" s="54">
        <f>O340*C340/1000</f>
        <v>0.192</v>
      </c>
      <c r="Q340" s="53">
        <f>P340*AU340</f>
        <v>19.2</v>
      </c>
      <c r="R340" s="57">
        <v>28</v>
      </c>
      <c r="S340" s="59">
        <v>4</v>
      </c>
      <c r="T340" s="174">
        <f>R340*N340</f>
        <v>56</v>
      </c>
      <c r="U340" s="55">
        <f>O340*R340</f>
        <v>33.6</v>
      </c>
      <c r="V340" s="54">
        <f>P340*R340</f>
        <v>5.3760000000000003</v>
      </c>
      <c r="W340" s="55">
        <f>AU340*V340</f>
        <v>537.6</v>
      </c>
      <c r="X340" s="55" t="s">
        <v>198</v>
      </c>
      <c r="Y340" s="179">
        <f>R340/S340*N340*C340+140</f>
        <v>2380</v>
      </c>
      <c r="Z340" s="156">
        <f>AA340*R340</f>
        <v>364</v>
      </c>
      <c r="AA340" s="59">
        <v>13</v>
      </c>
      <c r="AB340" s="55">
        <f t="shared" si="481"/>
        <v>436.8</v>
      </c>
      <c r="AC340" s="54">
        <f t="shared" si="482"/>
        <v>69.888000000000005</v>
      </c>
      <c r="AD340" s="53">
        <f t="shared" si="483"/>
        <v>6988.8</v>
      </c>
      <c r="AE340" s="155" t="s">
        <v>134</v>
      </c>
      <c r="AF340" s="51">
        <f t="shared" si="452"/>
        <v>17</v>
      </c>
      <c r="AG340" s="172" t="s">
        <v>137</v>
      </c>
      <c r="AH340" s="49">
        <f t="shared" si="447"/>
        <v>571.20000000000005</v>
      </c>
      <c r="AI340" s="48">
        <f t="shared" si="448"/>
        <v>91.39200000000001</v>
      </c>
      <c r="AJ340" s="47">
        <f t="shared" si="449"/>
        <v>9139.2000000000007</v>
      </c>
      <c r="AK340" s="46" t="s">
        <v>201</v>
      </c>
      <c r="AL340" s="393" t="s">
        <v>1440</v>
      </c>
      <c r="AM340" s="44">
        <f t="shared" si="450"/>
        <v>1148.8</v>
      </c>
      <c r="AN340" s="43">
        <f t="shared" si="469"/>
        <v>1378.56</v>
      </c>
      <c r="AO340" s="42">
        <f t="shared" si="486"/>
        <v>7180</v>
      </c>
      <c r="AP340" s="41">
        <f t="shared" si="470"/>
        <v>8616</v>
      </c>
      <c r="AU340" s="66">
        <v>100</v>
      </c>
      <c r="AV340" s="40">
        <v>7180</v>
      </c>
      <c r="AX340" s="480"/>
    </row>
    <row r="341" spans="1:50" ht="15" customHeight="1">
      <c r="A341" s="73" t="s">
        <v>1513</v>
      </c>
      <c r="B341" s="72" t="s">
        <v>196</v>
      </c>
      <c r="C341" s="74">
        <v>160</v>
      </c>
      <c r="D341" s="71">
        <v>2000</v>
      </c>
      <c r="E341" s="71">
        <v>1200</v>
      </c>
      <c r="F341" s="70" t="str">
        <f t="shared" si="446"/>
        <v>2000x1200x160</v>
      </c>
      <c r="G341" s="158" t="s">
        <v>200</v>
      </c>
      <c r="H341" s="68" t="s">
        <v>199</v>
      </c>
      <c r="I341" s="67" t="s">
        <v>107</v>
      </c>
      <c r="J341" s="65" t="str">
        <f t="shared" ref="J341:M348" si="490">$AE341</f>
        <v>C</v>
      </c>
      <c r="K341" s="64" t="str">
        <f t="shared" si="490"/>
        <v>C</v>
      </c>
      <c r="L341" s="64" t="str">
        <f t="shared" si="490"/>
        <v>C</v>
      </c>
      <c r="M341" s="63"/>
      <c r="N341" s="157"/>
      <c r="O341" s="55"/>
      <c r="P341" s="54"/>
      <c r="Q341" s="53"/>
      <c r="R341" s="61" t="s">
        <v>3</v>
      </c>
      <c r="S341" s="60">
        <v>1</v>
      </c>
      <c r="T341" s="59">
        <v>15</v>
      </c>
      <c r="U341" s="55">
        <f>T341*D341*E341/1000000</f>
        <v>36</v>
      </c>
      <c r="V341" s="54">
        <f>U341*C341/1000</f>
        <v>5.76</v>
      </c>
      <c r="W341" s="55">
        <f>AU341*V341</f>
        <v>576</v>
      </c>
      <c r="X341" s="55" t="s">
        <v>198</v>
      </c>
      <c r="Y341" s="58">
        <f>T341/S341*C341+140</f>
        <v>2540</v>
      </c>
      <c r="Z341" s="156" t="s">
        <v>3</v>
      </c>
      <c r="AA341" s="59">
        <v>13</v>
      </c>
      <c r="AB341" s="55">
        <f t="shared" si="481"/>
        <v>468</v>
      </c>
      <c r="AC341" s="54">
        <f t="shared" si="482"/>
        <v>74.88</v>
      </c>
      <c r="AD341" s="53">
        <f t="shared" si="483"/>
        <v>7488</v>
      </c>
      <c r="AE341" s="155" t="s">
        <v>134</v>
      </c>
      <c r="AF341" s="51">
        <f t="shared" si="452"/>
        <v>16</v>
      </c>
      <c r="AG341" s="172" t="s">
        <v>137</v>
      </c>
      <c r="AH341" s="49">
        <f t="shared" si="447"/>
        <v>576</v>
      </c>
      <c r="AI341" s="48">
        <f t="shared" si="448"/>
        <v>92.16</v>
      </c>
      <c r="AJ341" s="47">
        <f t="shared" si="449"/>
        <v>9216</v>
      </c>
      <c r="AK341" s="46"/>
      <c r="AL341" s="45" t="s">
        <v>197</v>
      </c>
      <c r="AM341" s="44">
        <f t="shared" si="450"/>
        <v>1148.8</v>
      </c>
      <c r="AN341" s="43">
        <f t="shared" si="469"/>
        <v>1378.56</v>
      </c>
      <c r="AO341" s="42">
        <f t="shared" si="486"/>
        <v>7180</v>
      </c>
      <c r="AP341" s="41">
        <f t="shared" si="470"/>
        <v>8616</v>
      </c>
      <c r="AU341" s="66">
        <v>100</v>
      </c>
      <c r="AV341" s="40">
        <v>7180</v>
      </c>
      <c r="AX341" s="480"/>
    </row>
    <row r="342" spans="1:50" ht="15" customHeight="1">
      <c r="A342" s="73" t="s">
        <v>1513</v>
      </c>
      <c r="B342" s="72" t="s">
        <v>196</v>
      </c>
      <c r="C342" s="71">
        <v>180</v>
      </c>
      <c r="D342" s="71">
        <v>1000</v>
      </c>
      <c r="E342" s="71">
        <v>600</v>
      </c>
      <c r="F342" s="70" t="str">
        <f t="shared" si="446"/>
        <v>1000x600x180</v>
      </c>
      <c r="G342" s="158" t="s">
        <v>1556</v>
      </c>
      <c r="H342" s="68" t="s">
        <v>1555</v>
      </c>
      <c r="I342" s="67" t="s">
        <v>1</v>
      </c>
      <c r="J342" s="65" t="str">
        <f t="shared" si="490"/>
        <v>C</v>
      </c>
      <c r="K342" s="64" t="str">
        <f t="shared" si="490"/>
        <v>C</v>
      </c>
      <c r="L342" s="64" t="str">
        <f t="shared" si="490"/>
        <v>C</v>
      </c>
      <c r="M342" s="63" t="str">
        <f t="shared" si="490"/>
        <v>C</v>
      </c>
      <c r="N342" s="62">
        <v>2</v>
      </c>
      <c r="O342" s="55">
        <f t="shared" ref="O342:O351" si="491">N342*D342*E342/1000000</f>
        <v>1.2</v>
      </c>
      <c r="P342" s="54">
        <f t="shared" ref="P342:P351" si="492">O342*C342/1000</f>
        <v>0.216</v>
      </c>
      <c r="Q342" s="53">
        <f t="shared" ref="Q342:Q351" si="493">P342*AU342</f>
        <v>21.6</v>
      </c>
      <c r="R342" s="163"/>
      <c r="S342" s="59"/>
      <c r="T342" s="162"/>
      <c r="U342" s="160"/>
      <c r="V342" s="161"/>
      <c r="W342" s="160"/>
      <c r="X342" s="160"/>
      <c r="Y342" s="159"/>
      <c r="Z342" s="57">
        <v>368</v>
      </c>
      <c r="AA342" s="56" t="s">
        <v>3</v>
      </c>
      <c r="AB342" s="55">
        <f t="shared" ref="AB342" si="494">IF($AA342="--",$Z342*O342,$AA342*U342)</f>
        <v>441.59999999999997</v>
      </c>
      <c r="AC342" s="54">
        <f t="shared" ref="AC342" si="495">IF($AA342="--",$Z342*P342,$AA342*V342)</f>
        <v>79.488</v>
      </c>
      <c r="AD342" s="53">
        <f t="shared" ref="AD342" si="496">IF($AA342="--",$Z342*Q342,$AA342*W342)</f>
        <v>7948.8</v>
      </c>
      <c r="AE342" s="155" t="s">
        <v>134</v>
      </c>
      <c r="AF342" s="51">
        <f t="shared" si="452"/>
        <v>417</v>
      </c>
      <c r="AG342" s="50" t="s">
        <v>1</v>
      </c>
      <c r="AH342" s="49">
        <f t="shared" si="447"/>
        <v>500.4</v>
      </c>
      <c r="AI342" s="48">
        <f t="shared" si="448"/>
        <v>90.072000000000003</v>
      </c>
      <c r="AJ342" s="47">
        <f t="shared" si="449"/>
        <v>9007.2000000000007</v>
      </c>
      <c r="AK342" s="46" t="s">
        <v>1755</v>
      </c>
      <c r="AL342" s="45"/>
      <c r="AM342" s="44">
        <f t="shared" si="450"/>
        <v>1292.4000000000001</v>
      </c>
      <c r="AN342" s="43">
        <f t="shared" ref="AN342" si="497">ROUND(AM342*1.2,2)</f>
        <v>1550.88</v>
      </c>
      <c r="AO342" s="42">
        <f t="shared" si="486"/>
        <v>7180</v>
      </c>
      <c r="AP342" s="41">
        <f t="shared" ref="AP342" si="498">ROUND(AO342*1.2,2)</f>
        <v>8616</v>
      </c>
      <c r="AU342" s="66">
        <v>100</v>
      </c>
      <c r="AV342" s="40">
        <v>7180</v>
      </c>
      <c r="AX342" s="480"/>
    </row>
    <row r="343" spans="1:50" ht="15" customHeight="1">
      <c r="A343" s="73" t="s">
        <v>1513</v>
      </c>
      <c r="B343" s="72" t="s">
        <v>196</v>
      </c>
      <c r="C343" s="71">
        <v>200</v>
      </c>
      <c r="D343" s="74">
        <v>1000</v>
      </c>
      <c r="E343" s="74">
        <v>600</v>
      </c>
      <c r="F343" s="70" t="str">
        <f t="shared" si="446"/>
        <v>1000x600x200</v>
      </c>
      <c r="G343" s="158" t="s">
        <v>194</v>
      </c>
      <c r="H343" s="68" t="s">
        <v>193</v>
      </c>
      <c r="I343" s="67" t="s">
        <v>1</v>
      </c>
      <c r="J343" s="65" t="str">
        <f t="shared" si="490"/>
        <v>C</v>
      </c>
      <c r="K343" s="64" t="str">
        <f t="shared" si="490"/>
        <v>C</v>
      </c>
      <c r="L343" s="64" t="str">
        <f t="shared" si="490"/>
        <v>C</v>
      </c>
      <c r="M343" s="63" t="str">
        <f t="shared" si="490"/>
        <v>C</v>
      </c>
      <c r="N343" s="62">
        <v>2</v>
      </c>
      <c r="O343" s="55">
        <f t="shared" si="491"/>
        <v>1.2</v>
      </c>
      <c r="P343" s="54">
        <f t="shared" si="492"/>
        <v>0.24</v>
      </c>
      <c r="Q343" s="53">
        <f t="shared" si="493"/>
        <v>24</v>
      </c>
      <c r="R343" s="163"/>
      <c r="S343" s="59"/>
      <c r="T343" s="162"/>
      <c r="U343" s="160"/>
      <c r="V343" s="161"/>
      <c r="W343" s="160"/>
      <c r="X343" s="160"/>
      <c r="Y343" s="159"/>
      <c r="Z343" s="57">
        <v>338</v>
      </c>
      <c r="AA343" s="56" t="s">
        <v>3</v>
      </c>
      <c r="AB343" s="55">
        <f t="shared" ref="AB343:AB360" si="499">IF($AA343="--",$Z343*O343,$AA343*U343)</f>
        <v>405.59999999999997</v>
      </c>
      <c r="AC343" s="54">
        <f t="shared" ref="AC343:AC360" si="500">IF($AA343="--",$Z343*P343,$AA343*V343)</f>
        <v>81.11999999999999</v>
      </c>
      <c r="AD343" s="53">
        <f t="shared" ref="AD343:AD360" si="501">IF($AA343="--",$Z343*Q343,$AA343*W343)</f>
        <v>8112</v>
      </c>
      <c r="AE343" s="155" t="s">
        <v>134</v>
      </c>
      <c r="AF343" s="51">
        <f t="shared" si="452"/>
        <v>375</v>
      </c>
      <c r="AG343" s="50" t="s">
        <v>1</v>
      </c>
      <c r="AH343" s="49">
        <f t="shared" si="447"/>
        <v>450</v>
      </c>
      <c r="AI343" s="48">
        <f t="shared" si="448"/>
        <v>90</v>
      </c>
      <c r="AJ343" s="47">
        <f t="shared" si="449"/>
        <v>9000</v>
      </c>
      <c r="AK343" s="46" t="s">
        <v>192</v>
      </c>
      <c r="AL343" s="45"/>
      <c r="AM343" s="44">
        <f t="shared" si="450"/>
        <v>1436</v>
      </c>
      <c r="AN343" s="43">
        <f t="shared" si="469"/>
        <v>1723.2</v>
      </c>
      <c r="AO343" s="42">
        <f t="shared" si="486"/>
        <v>7180</v>
      </c>
      <c r="AP343" s="41">
        <f t="shared" si="470"/>
        <v>8616</v>
      </c>
      <c r="AU343" s="66">
        <v>100</v>
      </c>
      <c r="AV343" s="40">
        <v>7180</v>
      </c>
      <c r="AX343" s="480"/>
    </row>
    <row r="344" spans="1:50" ht="15" customHeight="1">
      <c r="A344" s="73" t="s">
        <v>1513</v>
      </c>
      <c r="B344" s="70" t="s">
        <v>182</v>
      </c>
      <c r="C344" s="71">
        <v>50</v>
      </c>
      <c r="D344" s="71">
        <v>1000</v>
      </c>
      <c r="E344" s="71">
        <v>600</v>
      </c>
      <c r="F344" s="70" t="str">
        <f t="shared" si="446"/>
        <v>1000x600x50</v>
      </c>
      <c r="G344" s="158" t="s">
        <v>191</v>
      </c>
      <c r="H344" s="68" t="s">
        <v>190</v>
      </c>
      <c r="I344" s="67" t="s">
        <v>1</v>
      </c>
      <c r="J344" s="65" t="str">
        <f t="shared" si="490"/>
        <v>B</v>
      </c>
      <c r="K344" s="64" t="str">
        <f t="shared" si="490"/>
        <v>B</v>
      </c>
      <c r="L344" s="64" t="str">
        <f t="shared" si="490"/>
        <v>B</v>
      </c>
      <c r="M344" s="63" t="str">
        <f t="shared" si="490"/>
        <v>B</v>
      </c>
      <c r="N344" s="62">
        <v>4</v>
      </c>
      <c r="O344" s="55">
        <f t="shared" si="491"/>
        <v>2.4</v>
      </c>
      <c r="P344" s="54">
        <f t="shared" si="492"/>
        <v>0.12</v>
      </c>
      <c r="Q344" s="53">
        <f t="shared" si="493"/>
        <v>16.2</v>
      </c>
      <c r="R344" s="163"/>
      <c r="S344" s="59"/>
      <c r="T344" s="162"/>
      <c r="U344" s="160"/>
      <c r="V344" s="161"/>
      <c r="W344" s="160"/>
      <c r="X344" s="160"/>
      <c r="Y344" s="159"/>
      <c r="Z344" s="57">
        <v>676</v>
      </c>
      <c r="AA344" s="56" t="s">
        <v>3</v>
      </c>
      <c r="AB344" s="55">
        <f t="shared" si="499"/>
        <v>1622.3999999999999</v>
      </c>
      <c r="AC344" s="54">
        <f t="shared" si="500"/>
        <v>81.11999999999999</v>
      </c>
      <c r="AD344" s="53">
        <f t="shared" si="501"/>
        <v>10951.199999999999</v>
      </c>
      <c r="AE344" s="472" t="s">
        <v>205</v>
      </c>
      <c r="AF344" s="51">
        <f t="shared" si="452"/>
        <v>371</v>
      </c>
      <c r="AG344" s="50" t="s">
        <v>1</v>
      </c>
      <c r="AH344" s="49">
        <f t="shared" si="447"/>
        <v>890.4</v>
      </c>
      <c r="AI344" s="48">
        <f t="shared" si="448"/>
        <v>44.519999999999996</v>
      </c>
      <c r="AJ344" s="47">
        <f t="shared" si="449"/>
        <v>6010.2</v>
      </c>
      <c r="AK344" s="46" t="s">
        <v>189</v>
      </c>
      <c r="AL344" s="45"/>
      <c r="AM344" s="44">
        <f t="shared" si="450"/>
        <v>471</v>
      </c>
      <c r="AN344" s="43">
        <f t="shared" si="469"/>
        <v>565.20000000000005</v>
      </c>
      <c r="AO344" s="42">
        <f t="shared" si="486"/>
        <v>9420</v>
      </c>
      <c r="AP344" s="41">
        <f t="shared" si="470"/>
        <v>11304</v>
      </c>
      <c r="AU344" s="66">
        <v>135</v>
      </c>
      <c r="AV344" s="40">
        <v>9420</v>
      </c>
      <c r="AX344" s="480"/>
    </row>
    <row r="345" spans="1:50" ht="15" customHeight="1">
      <c r="A345" s="73" t="s">
        <v>1513</v>
      </c>
      <c r="B345" s="72" t="s">
        <v>182</v>
      </c>
      <c r="C345" s="71">
        <v>100</v>
      </c>
      <c r="D345" s="74">
        <v>1000</v>
      </c>
      <c r="E345" s="74">
        <v>600</v>
      </c>
      <c r="F345" s="70" t="str">
        <f t="shared" si="446"/>
        <v>1000x600x100</v>
      </c>
      <c r="G345" s="158" t="s">
        <v>188</v>
      </c>
      <c r="H345" s="68" t="s">
        <v>187</v>
      </c>
      <c r="I345" s="67" t="s">
        <v>1</v>
      </c>
      <c r="J345" s="65" t="str">
        <f t="shared" si="490"/>
        <v>B</v>
      </c>
      <c r="K345" s="64" t="str">
        <f t="shared" si="490"/>
        <v>B</v>
      </c>
      <c r="L345" s="64" t="str">
        <f t="shared" si="490"/>
        <v>B</v>
      </c>
      <c r="M345" s="63" t="str">
        <f t="shared" si="490"/>
        <v>B</v>
      </c>
      <c r="N345" s="62">
        <v>2</v>
      </c>
      <c r="O345" s="55">
        <f t="shared" si="491"/>
        <v>1.2</v>
      </c>
      <c r="P345" s="54">
        <f t="shared" si="492"/>
        <v>0.12</v>
      </c>
      <c r="Q345" s="53">
        <f t="shared" si="493"/>
        <v>16.2</v>
      </c>
      <c r="R345" s="163"/>
      <c r="S345" s="59"/>
      <c r="T345" s="162"/>
      <c r="U345" s="160"/>
      <c r="V345" s="161"/>
      <c r="W345" s="160"/>
      <c r="X345" s="160"/>
      <c r="Y345" s="159"/>
      <c r="Z345" s="57">
        <v>676</v>
      </c>
      <c r="AA345" s="56" t="s">
        <v>3</v>
      </c>
      <c r="AB345" s="55">
        <f t="shared" si="499"/>
        <v>811.19999999999993</v>
      </c>
      <c r="AC345" s="54">
        <f t="shared" si="500"/>
        <v>81.11999999999999</v>
      </c>
      <c r="AD345" s="53">
        <f t="shared" si="501"/>
        <v>10951.199999999999</v>
      </c>
      <c r="AE345" s="472" t="s">
        <v>205</v>
      </c>
      <c r="AF345" s="51">
        <f t="shared" si="452"/>
        <v>371</v>
      </c>
      <c r="AG345" s="50" t="s">
        <v>1</v>
      </c>
      <c r="AH345" s="49">
        <f t="shared" si="447"/>
        <v>445.2</v>
      </c>
      <c r="AI345" s="48">
        <f t="shared" si="448"/>
        <v>44.519999999999996</v>
      </c>
      <c r="AJ345" s="47">
        <f t="shared" si="449"/>
        <v>6010.2</v>
      </c>
      <c r="AK345" s="46" t="s">
        <v>186</v>
      </c>
      <c r="AL345" s="45"/>
      <c r="AM345" s="44">
        <f t="shared" si="450"/>
        <v>942</v>
      </c>
      <c r="AN345" s="43">
        <f t="shared" si="469"/>
        <v>1130.4000000000001</v>
      </c>
      <c r="AO345" s="42">
        <f t="shared" si="486"/>
        <v>9420</v>
      </c>
      <c r="AP345" s="41">
        <f t="shared" si="470"/>
        <v>11304</v>
      </c>
      <c r="AU345" s="66">
        <v>135</v>
      </c>
      <c r="AV345" s="40">
        <v>9420</v>
      </c>
      <c r="AX345" s="480"/>
    </row>
    <row r="346" spans="1:50" ht="15" customHeight="1">
      <c r="A346" s="73" t="s">
        <v>1513</v>
      </c>
      <c r="B346" s="72" t="s">
        <v>182</v>
      </c>
      <c r="C346" s="71">
        <v>120</v>
      </c>
      <c r="D346" s="74">
        <v>1000</v>
      </c>
      <c r="E346" s="74">
        <v>600</v>
      </c>
      <c r="F346" s="70" t="str">
        <f t="shared" si="446"/>
        <v>1000x600x120</v>
      </c>
      <c r="G346" s="158" t="s">
        <v>1436</v>
      </c>
      <c r="H346" s="68" t="s">
        <v>1435</v>
      </c>
      <c r="I346" s="67" t="s">
        <v>1</v>
      </c>
      <c r="J346" s="65" t="str">
        <f t="shared" si="490"/>
        <v>C</v>
      </c>
      <c r="K346" s="64" t="str">
        <f t="shared" si="490"/>
        <v>C</v>
      </c>
      <c r="L346" s="64" t="str">
        <f t="shared" si="490"/>
        <v>C</v>
      </c>
      <c r="M346" s="63" t="str">
        <f t="shared" si="490"/>
        <v>C</v>
      </c>
      <c r="N346" s="62">
        <v>2</v>
      </c>
      <c r="O346" s="55">
        <f t="shared" si="491"/>
        <v>1.2</v>
      </c>
      <c r="P346" s="54">
        <f t="shared" si="492"/>
        <v>0.14399999999999999</v>
      </c>
      <c r="Q346" s="53">
        <f t="shared" si="493"/>
        <v>19.439999999999998</v>
      </c>
      <c r="R346" s="163"/>
      <c r="S346" s="59"/>
      <c r="T346" s="162"/>
      <c r="U346" s="160"/>
      <c r="V346" s="161"/>
      <c r="W346" s="160"/>
      <c r="X346" s="160"/>
      <c r="Y346" s="159"/>
      <c r="Z346" s="57">
        <v>572</v>
      </c>
      <c r="AA346" s="56" t="s">
        <v>3</v>
      </c>
      <c r="AB346" s="55">
        <f t="shared" si="499"/>
        <v>686.4</v>
      </c>
      <c r="AC346" s="54">
        <f t="shared" si="500"/>
        <v>82.367999999999995</v>
      </c>
      <c r="AD346" s="53">
        <f t="shared" si="501"/>
        <v>11119.679999999998</v>
      </c>
      <c r="AE346" s="155" t="s">
        <v>134</v>
      </c>
      <c r="AF346" s="51">
        <f t="shared" si="452"/>
        <v>463</v>
      </c>
      <c r="AG346" s="50" t="s">
        <v>1</v>
      </c>
      <c r="AH346" s="49">
        <f t="shared" si="447"/>
        <v>555.6</v>
      </c>
      <c r="AI346" s="48">
        <f t="shared" si="448"/>
        <v>66.671999999999997</v>
      </c>
      <c r="AJ346" s="47">
        <f t="shared" si="449"/>
        <v>9000.7199999999993</v>
      </c>
      <c r="AK346" s="46" t="s">
        <v>1437</v>
      </c>
      <c r="AL346" s="45"/>
      <c r="AM346" s="44">
        <f t="shared" si="450"/>
        <v>1130.4000000000001</v>
      </c>
      <c r="AN346" s="43">
        <f t="shared" si="469"/>
        <v>1356.48</v>
      </c>
      <c r="AO346" s="42">
        <f t="shared" si="486"/>
        <v>9420</v>
      </c>
      <c r="AP346" s="41">
        <f t="shared" si="470"/>
        <v>11304</v>
      </c>
      <c r="AU346" s="66">
        <v>135</v>
      </c>
      <c r="AV346" s="40">
        <v>9420</v>
      </c>
      <c r="AX346" s="480"/>
    </row>
    <row r="347" spans="1:50" ht="15" customHeight="1">
      <c r="A347" s="73" t="s">
        <v>1513</v>
      </c>
      <c r="B347" s="72" t="s">
        <v>182</v>
      </c>
      <c r="C347" s="71">
        <v>150</v>
      </c>
      <c r="D347" s="74">
        <v>1000</v>
      </c>
      <c r="E347" s="74">
        <v>600</v>
      </c>
      <c r="F347" s="70" t="str">
        <f t="shared" si="446"/>
        <v>1000x600x150</v>
      </c>
      <c r="G347" s="158" t="s">
        <v>185</v>
      </c>
      <c r="H347" s="68" t="s">
        <v>184</v>
      </c>
      <c r="I347" s="67" t="s">
        <v>1</v>
      </c>
      <c r="J347" s="65" t="str">
        <f t="shared" si="490"/>
        <v>C</v>
      </c>
      <c r="K347" s="64" t="str">
        <f t="shared" si="490"/>
        <v>C</v>
      </c>
      <c r="L347" s="64" t="str">
        <f t="shared" si="490"/>
        <v>C</v>
      </c>
      <c r="M347" s="63" t="str">
        <f t="shared" si="490"/>
        <v>C</v>
      </c>
      <c r="N347" s="62">
        <v>2</v>
      </c>
      <c r="O347" s="55">
        <f t="shared" si="491"/>
        <v>1.2</v>
      </c>
      <c r="P347" s="54">
        <f t="shared" si="492"/>
        <v>0.18</v>
      </c>
      <c r="Q347" s="53">
        <f t="shared" si="493"/>
        <v>24.3</v>
      </c>
      <c r="R347" s="163"/>
      <c r="S347" s="59"/>
      <c r="T347" s="162"/>
      <c r="U347" s="160"/>
      <c r="V347" s="161"/>
      <c r="W347" s="160"/>
      <c r="X347" s="160"/>
      <c r="Y347" s="159"/>
      <c r="Z347" s="57">
        <v>416</v>
      </c>
      <c r="AA347" s="56" t="s">
        <v>3</v>
      </c>
      <c r="AB347" s="55">
        <f t="shared" si="499"/>
        <v>499.2</v>
      </c>
      <c r="AC347" s="54">
        <f t="shared" si="500"/>
        <v>74.88</v>
      </c>
      <c r="AD347" s="53">
        <f t="shared" si="501"/>
        <v>10108.800000000001</v>
      </c>
      <c r="AE347" s="155" t="s">
        <v>134</v>
      </c>
      <c r="AF347" s="51">
        <f t="shared" si="452"/>
        <v>371</v>
      </c>
      <c r="AG347" s="50" t="s">
        <v>1</v>
      </c>
      <c r="AH347" s="49">
        <f t="shared" si="447"/>
        <v>445.2</v>
      </c>
      <c r="AI347" s="48">
        <f t="shared" si="448"/>
        <v>66.78</v>
      </c>
      <c r="AJ347" s="47">
        <f t="shared" si="449"/>
        <v>9015.3000000000011</v>
      </c>
      <c r="AK347" s="46" t="s">
        <v>183</v>
      </c>
      <c r="AL347" s="45"/>
      <c r="AM347" s="44">
        <f t="shared" si="450"/>
        <v>1413</v>
      </c>
      <c r="AN347" s="43">
        <f t="shared" si="469"/>
        <v>1695.6</v>
      </c>
      <c r="AO347" s="42">
        <f t="shared" si="486"/>
        <v>9420</v>
      </c>
      <c r="AP347" s="41">
        <f t="shared" si="470"/>
        <v>11304</v>
      </c>
      <c r="AU347" s="66">
        <v>135</v>
      </c>
      <c r="AV347" s="40">
        <v>9420</v>
      </c>
      <c r="AX347" s="480"/>
    </row>
    <row r="348" spans="1:50" ht="15" customHeight="1" thickBot="1">
      <c r="A348" s="319" t="s">
        <v>1513</v>
      </c>
      <c r="B348" s="320" t="s">
        <v>182</v>
      </c>
      <c r="C348" s="232">
        <v>200</v>
      </c>
      <c r="D348" s="321">
        <v>1000</v>
      </c>
      <c r="E348" s="321">
        <v>600</v>
      </c>
      <c r="F348" s="247" t="str">
        <f t="shared" si="446"/>
        <v>1000x600x200</v>
      </c>
      <c r="G348" s="369" t="s">
        <v>181</v>
      </c>
      <c r="H348" s="322" t="s">
        <v>180</v>
      </c>
      <c r="I348" s="323" t="s">
        <v>1</v>
      </c>
      <c r="J348" s="235"/>
      <c r="K348" s="236"/>
      <c r="L348" s="236" t="str">
        <f t="shared" si="490"/>
        <v>C</v>
      </c>
      <c r="M348" s="237"/>
      <c r="N348" s="238">
        <v>1</v>
      </c>
      <c r="O348" s="239">
        <f t="shared" si="491"/>
        <v>0.6</v>
      </c>
      <c r="P348" s="324">
        <f t="shared" si="492"/>
        <v>0.12</v>
      </c>
      <c r="Q348" s="240">
        <f t="shared" si="493"/>
        <v>16.2</v>
      </c>
      <c r="R348" s="377"/>
      <c r="S348" s="326"/>
      <c r="T348" s="378"/>
      <c r="U348" s="379"/>
      <c r="V348" s="380"/>
      <c r="W348" s="379"/>
      <c r="X348" s="379"/>
      <c r="Y348" s="381"/>
      <c r="Z348" s="388">
        <v>676</v>
      </c>
      <c r="AA348" s="382" t="s">
        <v>3</v>
      </c>
      <c r="AB348" s="239">
        <f t="shared" si="499"/>
        <v>405.59999999999997</v>
      </c>
      <c r="AC348" s="324">
        <f t="shared" si="500"/>
        <v>81.11999999999999</v>
      </c>
      <c r="AD348" s="240">
        <f t="shared" si="501"/>
        <v>10951.199999999999</v>
      </c>
      <c r="AE348" s="383" t="s">
        <v>134</v>
      </c>
      <c r="AF348" s="331">
        <f t="shared" si="452"/>
        <v>556</v>
      </c>
      <c r="AG348" s="384" t="s">
        <v>1</v>
      </c>
      <c r="AH348" s="333">
        <f t="shared" si="447"/>
        <v>333.59999999999997</v>
      </c>
      <c r="AI348" s="334">
        <f t="shared" si="448"/>
        <v>66.72</v>
      </c>
      <c r="AJ348" s="335">
        <f t="shared" si="449"/>
        <v>9007.1999999999989</v>
      </c>
      <c r="AK348" s="336" t="s">
        <v>179</v>
      </c>
      <c r="AL348" s="337"/>
      <c r="AM348" s="338">
        <f t="shared" si="450"/>
        <v>1884</v>
      </c>
      <c r="AN348" s="339">
        <f t="shared" si="469"/>
        <v>2260.8000000000002</v>
      </c>
      <c r="AO348" s="340">
        <f t="shared" si="486"/>
        <v>9420</v>
      </c>
      <c r="AP348" s="341">
        <f t="shared" si="470"/>
        <v>11304</v>
      </c>
      <c r="AU348" s="66">
        <v>135</v>
      </c>
      <c r="AV348" s="40">
        <v>9420</v>
      </c>
      <c r="AX348" s="480"/>
    </row>
    <row r="349" spans="1:50" ht="15" customHeight="1">
      <c r="A349" s="447" t="s">
        <v>1514</v>
      </c>
      <c r="B349" s="446" t="s">
        <v>174</v>
      </c>
      <c r="C349" s="106">
        <v>100</v>
      </c>
      <c r="D349" s="106">
        <v>1000</v>
      </c>
      <c r="E349" s="106">
        <v>600</v>
      </c>
      <c r="F349" s="105" t="str">
        <f t="shared" si="446"/>
        <v>1000x600x100</v>
      </c>
      <c r="G349" s="170" t="s">
        <v>177</v>
      </c>
      <c r="H349" s="103" t="s">
        <v>176</v>
      </c>
      <c r="I349" s="102" t="s">
        <v>1</v>
      </c>
      <c r="J349" s="100" t="str">
        <f t="shared" ref="J349:M351" si="502">$AE349</f>
        <v>C</v>
      </c>
      <c r="K349" s="99" t="str">
        <f t="shared" si="502"/>
        <v>C</v>
      </c>
      <c r="L349" s="99" t="str">
        <f t="shared" si="502"/>
        <v>C</v>
      </c>
      <c r="M349" s="98" t="str">
        <f t="shared" si="502"/>
        <v>C</v>
      </c>
      <c r="N349" s="97">
        <v>3</v>
      </c>
      <c r="O349" s="90">
        <f t="shared" si="491"/>
        <v>1.8</v>
      </c>
      <c r="P349" s="89">
        <f t="shared" si="492"/>
        <v>0.18</v>
      </c>
      <c r="Q349" s="88">
        <f t="shared" si="493"/>
        <v>16.2</v>
      </c>
      <c r="R349" s="169"/>
      <c r="S349" s="94"/>
      <c r="T349" s="168"/>
      <c r="U349" s="166"/>
      <c r="V349" s="167"/>
      <c r="W349" s="166"/>
      <c r="X349" s="166"/>
      <c r="Y349" s="165"/>
      <c r="Z349" s="92">
        <v>416</v>
      </c>
      <c r="AA349" s="91" t="s">
        <v>3</v>
      </c>
      <c r="AB349" s="90">
        <f t="shared" si="499"/>
        <v>748.80000000000007</v>
      </c>
      <c r="AC349" s="89">
        <f t="shared" si="500"/>
        <v>74.88</v>
      </c>
      <c r="AD349" s="88">
        <f t="shared" si="501"/>
        <v>6739.2</v>
      </c>
      <c r="AE349" s="164" t="s">
        <v>134</v>
      </c>
      <c r="AF349" s="86">
        <f t="shared" si="452"/>
        <v>556</v>
      </c>
      <c r="AG349" s="85" t="s">
        <v>1</v>
      </c>
      <c r="AH349" s="84">
        <f t="shared" si="447"/>
        <v>1000.8000000000001</v>
      </c>
      <c r="AI349" s="83">
        <f t="shared" si="448"/>
        <v>100.08</v>
      </c>
      <c r="AJ349" s="82">
        <f t="shared" si="449"/>
        <v>9007.1999999999989</v>
      </c>
      <c r="AK349" s="81" t="s">
        <v>175</v>
      </c>
      <c r="AL349" s="80"/>
      <c r="AM349" s="79">
        <f t="shared" si="450"/>
        <v>732</v>
      </c>
      <c r="AN349" s="78">
        <f t="shared" si="469"/>
        <v>878.4</v>
      </c>
      <c r="AO349" s="77">
        <f t="shared" ref="AO349:AO360" si="503">ROUND(AV349*(1-$AP$13),2)</f>
        <v>7320</v>
      </c>
      <c r="AP349" s="76">
        <f t="shared" si="470"/>
        <v>8784</v>
      </c>
      <c r="AU349" s="66">
        <v>90</v>
      </c>
      <c r="AV349" s="40">
        <v>7320</v>
      </c>
      <c r="AX349" s="480"/>
    </row>
    <row r="350" spans="1:50" ht="15" customHeight="1">
      <c r="A350" s="73" t="s">
        <v>1514</v>
      </c>
      <c r="B350" s="70" t="s">
        <v>173</v>
      </c>
      <c r="C350" s="71">
        <v>100</v>
      </c>
      <c r="D350" s="71">
        <v>1000</v>
      </c>
      <c r="E350" s="71">
        <v>600</v>
      </c>
      <c r="F350" s="70" t="str">
        <f t="shared" si="446"/>
        <v>1000x600x100</v>
      </c>
      <c r="G350" s="158" t="s">
        <v>1426</v>
      </c>
      <c r="H350" s="68" t="s">
        <v>172</v>
      </c>
      <c r="I350" s="67" t="s">
        <v>1</v>
      </c>
      <c r="J350" s="65" t="str">
        <f t="shared" si="502"/>
        <v>C</v>
      </c>
      <c r="K350" s="64" t="str">
        <f t="shared" si="502"/>
        <v>C</v>
      </c>
      <c r="L350" s="64" t="str">
        <f t="shared" si="502"/>
        <v>C</v>
      </c>
      <c r="M350" s="63" t="str">
        <f t="shared" si="502"/>
        <v>C</v>
      </c>
      <c r="N350" s="62">
        <v>4</v>
      </c>
      <c r="O350" s="55">
        <f t="shared" si="491"/>
        <v>2.4</v>
      </c>
      <c r="P350" s="54">
        <f t="shared" si="492"/>
        <v>0.24</v>
      </c>
      <c r="Q350" s="53">
        <f t="shared" si="493"/>
        <v>19.2</v>
      </c>
      <c r="R350" s="163"/>
      <c r="S350" s="59"/>
      <c r="T350" s="162"/>
      <c r="U350" s="160"/>
      <c r="V350" s="161"/>
      <c r="W350" s="160"/>
      <c r="X350" s="160"/>
      <c r="Y350" s="159"/>
      <c r="Z350" s="57">
        <v>338</v>
      </c>
      <c r="AA350" s="56" t="s">
        <v>3</v>
      </c>
      <c r="AB350" s="55">
        <f t="shared" si="499"/>
        <v>811.19999999999993</v>
      </c>
      <c r="AC350" s="54">
        <f t="shared" si="500"/>
        <v>81.11999999999999</v>
      </c>
      <c r="AD350" s="53">
        <f t="shared" si="501"/>
        <v>6489.5999999999995</v>
      </c>
      <c r="AE350" s="155" t="s">
        <v>134</v>
      </c>
      <c r="AF350" s="51">
        <f t="shared" si="452"/>
        <v>469</v>
      </c>
      <c r="AG350" s="50" t="s">
        <v>1</v>
      </c>
      <c r="AH350" s="49">
        <f t="shared" si="447"/>
        <v>1125.5999999999999</v>
      </c>
      <c r="AI350" s="48">
        <f t="shared" si="448"/>
        <v>112.56</v>
      </c>
      <c r="AJ350" s="47">
        <f t="shared" si="449"/>
        <v>9004.7999999999993</v>
      </c>
      <c r="AK350" s="376" t="s">
        <v>1444</v>
      </c>
      <c r="AL350" s="45"/>
      <c r="AM350" s="44">
        <f t="shared" si="450"/>
        <v>666</v>
      </c>
      <c r="AN350" s="43">
        <f t="shared" si="469"/>
        <v>799.2</v>
      </c>
      <c r="AO350" s="42">
        <f t="shared" si="503"/>
        <v>6660</v>
      </c>
      <c r="AP350" s="41">
        <f t="shared" si="470"/>
        <v>7992</v>
      </c>
      <c r="AU350" s="66">
        <v>80</v>
      </c>
      <c r="AV350" s="40">
        <v>6660</v>
      </c>
      <c r="AX350" s="480"/>
    </row>
    <row r="351" spans="1:50" ht="15" customHeight="1">
      <c r="A351" s="73" t="s">
        <v>1514</v>
      </c>
      <c r="B351" s="70" t="s">
        <v>171</v>
      </c>
      <c r="C351" s="71">
        <v>100</v>
      </c>
      <c r="D351" s="71">
        <v>1000</v>
      </c>
      <c r="E351" s="71">
        <v>600</v>
      </c>
      <c r="F351" s="70" t="str">
        <f t="shared" si="446"/>
        <v>1000x600x100</v>
      </c>
      <c r="G351" s="158" t="s">
        <v>1427</v>
      </c>
      <c r="H351" s="68" t="s">
        <v>169</v>
      </c>
      <c r="I351" s="67" t="s">
        <v>1</v>
      </c>
      <c r="J351" s="65" t="str">
        <f t="shared" si="502"/>
        <v>C</v>
      </c>
      <c r="K351" s="64" t="str">
        <f t="shared" si="502"/>
        <v>C</v>
      </c>
      <c r="L351" s="64" t="str">
        <f t="shared" si="502"/>
        <v>C</v>
      </c>
      <c r="M351" s="63" t="str">
        <f t="shared" si="502"/>
        <v>C</v>
      </c>
      <c r="N351" s="62">
        <v>4</v>
      </c>
      <c r="O351" s="55">
        <f t="shared" si="491"/>
        <v>2.4</v>
      </c>
      <c r="P351" s="54">
        <f t="shared" si="492"/>
        <v>0.24</v>
      </c>
      <c r="Q351" s="53">
        <f t="shared" si="493"/>
        <v>16.8</v>
      </c>
      <c r="R351" s="163"/>
      <c r="S351" s="59"/>
      <c r="T351" s="162"/>
      <c r="U351" s="160"/>
      <c r="V351" s="161"/>
      <c r="W351" s="160"/>
      <c r="X351" s="160"/>
      <c r="Y351" s="159"/>
      <c r="Z351" s="57">
        <v>338</v>
      </c>
      <c r="AA351" s="56" t="s">
        <v>3</v>
      </c>
      <c r="AB351" s="55">
        <f t="shared" si="499"/>
        <v>811.19999999999993</v>
      </c>
      <c r="AC351" s="54">
        <f t="shared" si="500"/>
        <v>81.11999999999999</v>
      </c>
      <c r="AD351" s="53">
        <f t="shared" si="501"/>
        <v>5678.4000000000005</v>
      </c>
      <c r="AE351" s="155" t="s">
        <v>134</v>
      </c>
      <c r="AF351" s="51">
        <f t="shared" si="452"/>
        <v>536</v>
      </c>
      <c r="AG351" s="50" t="s">
        <v>1</v>
      </c>
      <c r="AH351" s="49">
        <f t="shared" si="447"/>
        <v>1286.3999999999999</v>
      </c>
      <c r="AI351" s="48">
        <f t="shared" si="448"/>
        <v>128.63999999999999</v>
      </c>
      <c r="AJ351" s="47">
        <f t="shared" si="449"/>
        <v>9004.8000000000011</v>
      </c>
      <c r="AK351" s="376" t="s">
        <v>1445</v>
      </c>
      <c r="AL351" s="45"/>
      <c r="AM351" s="44">
        <f t="shared" si="450"/>
        <v>600</v>
      </c>
      <c r="AN351" s="43">
        <f t="shared" si="469"/>
        <v>720</v>
      </c>
      <c r="AO351" s="42">
        <f t="shared" si="503"/>
        <v>6000</v>
      </c>
      <c r="AP351" s="41">
        <f t="shared" si="470"/>
        <v>7200</v>
      </c>
      <c r="AU351" s="66">
        <v>70</v>
      </c>
      <c r="AV351" s="40">
        <v>6000</v>
      </c>
      <c r="AX351" s="480"/>
    </row>
    <row r="352" spans="1:50" ht="15" customHeight="1">
      <c r="A352" s="351" t="s">
        <v>1515</v>
      </c>
      <c r="B352" s="70" t="s">
        <v>159</v>
      </c>
      <c r="C352" s="71">
        <v>102</v>
      </c>
      <c r="D352" s="71">
        <v>1200</v>
      </c>
      <c r="E352" s="71">
        <v>627</v>
      </c>
      <c r="F352" s="70" t="str">
        <f t="shared" si="446"/>
        <v>1200x627x102</v>
      </c>
      <c r="G352" s="158" t="s">
        <v>168</v>
      </c>
      <c r="H352" s="68" t="s">
        <v>167</v>
      </c>
      <c r="I352" s="67" t="s">
        <v>107</v>
      </c>
      <c r="J352" s="65" t="str">
        <f t="shared" ref="J352:J355" si="504">$AE352</f>
        <v>C</v>
      </c>
      <c r="K352" s="64"/>
      <c r="L352" s="64"/>
      <c r="M352" s="63"/>
      <c r="N352" s="157"/>
      <c r="O352" s="55"/>
      <c r="P352" s="54"/>
      <c r="Q352" s="53"/>
      <c r="R352" s="61" t="s">
        <v>3</v>
      </c>
      <c r="S352" s="60">
        <v>2</v>
      </c>
      <c r="T352" s="59">
        <v>46</v>
      </c>
      <c r="U352" s="55">
        <f>T352*D352*E352/1000000</f>
        <v>34.610399999999998</v>
      </c>
      <c r="V352" s="54">
        <f>U352*C352/1000</f>
        <v>3.5302608000000002</v>
      </c>
      <c r="W352" s="55">
        <f>AU352*V352</f>
        <v>405.97999200000004</v>
      </c>
      <c r="X352" s="55" t="s">
        <v>138</v>
      </c>
      <c r="Y352" s="58">
        <f>T352/S352*C352+140</f>
        <v>2486</v>
      </c>
      <c r="Z352" s="156" t="s">
        <v>3</v>
      </c>
      <c r="AA352" s="59">
        <v>20</v>
      </c>
      <c r="AB352" s="55">
        <f t="shared" si="499"/>
        <v>692.20799999999997</v>
      </c>
      <c r="AC352" s="54">
        <f t="shared" si="500"/>
        <v>70.605215999999999</v>
      </c>
      <c r="AD352" s="53">
        <f t="shared" si="501"/>
        <v>8119.5998400000008</v>
      </c>
      <c r="AE352" s="155" t="s">
        <v>134</v>
      </c>
      <c r="AF352" s="51">
        <f t="shared" si="452"/>
        <v>23</v>
      </c>
      <c r="AG352" s="50" t="s">
        <v>137</v>
      </c>
      <c r="AH352" s="49">
        <f t="shared" si="447"/>
        <v>796.03919999999994</v>
      </c>
      <c r="AI352" s="48">
        <f t="shared" si="448"/>
        <v>81.195998400000008</v>
      </c>
      <c r="AJ352" s="47">
        <f t="shared" si="449"/>
        <v>9337.5398160000004</v>
      </c>
      <c r="AK352" s="46"/>
      <c r="AL352" s="45" t="s">
        <v>166</v>
      </c>
      <c r="AM352" s="44">
        <f t="shared" si="450"/>
        <v>918</v>
      </c>
      <c r="AN352" s="43">
        <f t="shared" si="469"/>
        <v>1101.5999999999999</v>
      </c>
      <c r="AO352" s="42">
        <f t="shared" si="503"/>
        <v>9000</v>
      </c>
      <c r="AP352" s="41">
        <f t="shared" si="470"/>
        <v>10800</v>
      </c>
      <c r="AU352" s="66">
        <v>115</v>
      </c>
      <c r="AV352" s="40">
        <v>9000</v>
      </c>
      <c r="AX352" s="480"/>
    </row>
    <row r="353" spans="1:50" ht="15" customHeight="1">
      <c r="A353" s="73" t="s">
        <v>1515</v>
      </c>
      <c r="B353" s="72" t="s">
        <v>159</v>
      </c>
      <c r="C353" s="71">
        <v>122</v>
      </c>
      <c r="D353" s="74">
        <v>1200</v>
      </c>
      <c r="E353" s="74">
        <v>627</v>
      </c>
      <c r="F353" s="70" t="str">
        <f t="shared" ref="F353:F360" si="505">D353&amp;"x"&amp;E353&amp;"x"&amp;C353</f>
        <v>1200x627x122</v>
      </c>
      <c r="G353" s="158" t="s">
        <v>165</v>
      </c>
      <c r="H353" s="68" t="s">
        <v>164</v>
      </c>
      <c r="I353" s="67" t="s">
        <v>107</v>
      </c>
      <c r="J353" s="65" t="str">
        <f t="shared" si="504"/>
        <v>C</v>
      </c>
      <c r="K353" s="64"/>
      <c r="L353" s="64"/>
      <c r="M353" s="63"/>
      <c r="N353" s="157"/>
      <c r="O353" s="55"/>
      <c r="P353" s="54"/>
      <c r="Q353" s="53"/>
      <c r="R353" s="61" t="s">
        <v>3</v>
      </c>
      <c r="S353" s="60">
        <v>2</v>
      </c>
      <c r="T353" s="59">
        <v>36</v>
      </c>
      <c r="U353" s="55">
        <f>T353*D353*E353/1000000</f>
        <v>27.086400000000001</v>
      </c>
      <c r="V353" s="54">
        <f>U353*C353/1000</f>
        <v>3.3045408000000003</v>
      </c>
      <c r="W353" s="55">
        <f>AU353*V353</f>
        <v>380.02219200000002</v>
      </c>
      <c r="X353" s="55" t="s">
        <v>138</v>
      </c>
      <c r="Y353" s="58">
        <f>T353/S353*C353+140</f>
        <v>2336</v>
      </c>
      <c r="Z353" s="156" t="s">
        <v>3</v>
      </c>
      <c r="AA353" s="59">
        <v>20</v>
      </c>
      <c r="AB353" s="55">
        <f t="shared" si="499"/>
        <v>541.72800000000007</v>
      </c>
      <c r="AC353" s="54">
        <f t="shared" si="500"/>
        <v>66.090816000000004</v>
      </c>
      <c r="AD353" s="53">
        <f t="shared" si="501"/>
        <v>7600.4438399999999</v>
      </c>
      <c r="AE353" s="155" t="s">
        <v>134</v>
      </c>
      <c r="AF353" s="51">
        <f t="shared" si="452"/>
        <v>24</v>
      </c>
      <c r="AG353" s="50" t="s">
        <v>137</v>
      </c>
      <c r="AH353" s="49">
        <f t="shared" ref="AH353:AH360" si="506">IF(AG353="пач.",AF353*O353,AF353*U353)</f>
        <v>650.07360000000006</v>
      </c>
      <c r="AI353" s="48">
        <f t="shared" ref="AI353:AI360" si="507">IF(AG353="пач.",AF353*P353,AF353*V353)</f>
        <v>79.30897920000001</v>
      </c>
      <c r="AJ353" s="47">
        <f t="shared" ref="AJ353:AJ360" si="508">IF(AG353="пач.",AF353*Q353,AF353*W353)</f>
        <v>9120.5326080000013</v>
      </c>
      <c r="AK353" s="46"/>
      <c r="AL353" s="45" t="s">
        <v>163</v>
      </c>
      <c r="AM353" s="44">
        <f t="shared" ref="AM353:AM360" si="509">ROUND(AO353*C353/1000,2)</f>
        <v>1098</v>
      </c>
      <c r="AN353" s="43">
        <f t="shared" si="469"/>
        <v>1317.6</v>
      </c>
      <c r="AO353" s="42">
        <f t="shared" si="503"/>
        <v>9000</v>
      </c>
      <c r="AP353" s="41">
        <f t="shared" si="470"/>
        <v>10800</v>
      </c>
      <c r="AU353" s="66">
        <v>115</v>
      </c>
      <c r="AV353" s="40">
        <v>9000</v>
      </c>
      <c r="AX353" s="480"/>
    </row>
    <row r="354" spans="1:50" ht="15" customHeight="1">
      <c r="A354" s="73" t="s">
        <v>1515</v>
      </c>
      <c r="B354" s="72" t="s">
        <v>159</v>
      </c>
      <c r="C354" s="71">
        <v>152</v>
      </c>
      <c r="D354" s="74">
        <v>1200</v>
      </c>
      <c r="E354" s="74">
        <v>627</v>
      </c>
      <c r="F354" s="70" t="str">
        <f t="shared" si="505"/>
        <v>1200x627x152</v>
      </c>
      <c r="G354" s="69" t="s">
        <v>162</v>
      </c>
      <c r="H354" s="68" t="s">
        <v>161</v>
      </c>
      <c r="I354" s="67" t="s">
        <v>107</v>
      </c>
      <c r="J354" s="65" t="str">
        <f t="shared" si="504"/>
        <v>C</v>
      </c>
      <c r="K354" s="64"/>
      <c r="L354" s="64"/>
      <c r="M354" s="63"/>
      <c r="N354" s="157"/>
      <c r="O354" s="55"/>
      <c r="P354" s="54"/>
      <c r="Q354" s="53"/>
      <c r="R354" s="61" t="s">
        <v>3</v>
      </c>
      <c r="S354" s="60">
        <v>2</v>
      </c>
      <c r="T354" s="59">
        <v>30</v>
      </c>
      <c r="U354" s="55">
        <f>T354*D354*E354/1000000</f>
        <v>22.571999999999999</v>
      </c>
      <c r="V354" s="54">
        <f>U354*C354/1000</f>
        <v>3.4309439999999998</v>
      </c>
      <c r="W354" s="55">
        <f>AU354*V354</f>
        <v>394.55856</v>
      </c>
      <c r="X354" s="55" t="s">
        <v>138</v>
      </c>
      <c r="Y354" s="58">
        <f>T354/S354*C354+140</f>
        <v>2420</v>
      </c>
      <c r="Z354" s="156" t="s">
        <v>3</v>
      </c>
      <c r="AA354" s="59">
        <v>20</v>
      </c>
      <c r="AB354" s="55">
        <f t="shared" si="499"/>
        <v>451.44</v>
      </c>
      <c r="AC354" s="54">
        <f t="shared" si="500"/>
        <v>68.61887999999999</v>
      </c>
      <c r="AD354" s="53">
        <f t="shared" si="501"/>
        <v>7891.1711999999998</v>
      </c>
      <c r="AE354" s="155" t="s">
        <v>134</v>
      </c>
      <c r="AF354" s="51">
        <f t="shared" si="452"/>
        <v>23</v>
      </c>
      <c r="AG354" s="50" t="s">
        <v>137</v>
      </c>
      <c r="AH354" s="49">
        <f t="shared" si="506"/>
        <v>519.15599999999995</v>
      </c>
      <c r="AI354" s="48">
        <f t="shared" si="507"/>
        <v>78.911711999999994</v>
      </c>
      <c r="AJ354" s="47">
        <f t="shared" si="508"/>
        <v>9074.8468799999991</v>
      </c>
      <c r="AK354" s="46"/>
      <c r="AL354" s="45" t="s">
        <v>160</v>
      </c>
      <c r="AM354" s="44">
        <f t="shared" si="509"/>
        <v>1368</v>
      </c>
      <c r="AN354" s="43">
        <f t="shared" si="469"/>
        <v>1641.6</v>
      </c>
      <c r="AO354" s="42">
        <f t="shared" si="503"/>
        <v>9000</v>
      </c>
      <c r="AP354" s="41">
        <f t="shared" si="470"/>
        <v>10800</v>
      </c>
      <c r="AU354" s="66">
        <v>115</v>
      </c>
      <c r="AV354" s="40">
        <v>9000</v>
      </c>
      <c r="AX354" s="480"/>
    </row>
    <row r="355" spans="1:50" ht="15" customHeight="1">
      <c r="A355" s="73" t="s">
        <v>1515</v>
      </c>
      <c r="B355" s="70" t="s">
        <v>148</v>
      </c>
      <c r="C355" s="71">
        <v>102</v>
      </c>
      <c r="D355" s="71">
        <v>1200</v>
      </c>
      <c r="E355" s="71">
        <v>627</v>
      </c>
      <c r="F355" s="70" t="str">
        <f t="shared" si="505"/>
        <v>1200x627x102</v>
      </c>
      <c r="G355" s="158" t="s">
        <v>157</v>
      </c>
      <c r="H355" s="68" t="s">
        <v>156</v>
      </c>
      <c r="I355" s="67" t="s">
        <v>1</v>
      </c>
      <c r="J355" s="65" t="str">
        <f t="shared" si="504"/>
        <v>C</v>
      </c>
      <c r="K355" s="64"/>
      <c r="L355" s="64"/>
      <c r="M355" s="63" t="str">
        <f t="shared" ref="M355" si="510">$AE355</f>
        <v>C</v>
      </c>
      <c r="N355" s="62">
        <v>2</v>
      </c>
      <c r="O355" s="55">
        <f t="shared" ref="O355:O360" si="511">N355*D355*E355/1000000</f>
        <v>1.5047999999999999</v>
      </c>
      <c r="P355" s="54">
        <f t="shared" ref="P355:P360" si="512">O355*C355/1000</f>
        <v>0.1534896</v>
      </c>
      <c r="Q355" s="53">
        <f t="shared" ref="Q355:Q360" si="513">P355*AU355</f>
        <v>16.883856000000002</v>
      </c>
      <c r="R355" s="163"/>
      <c r="S355" s="59"/>
      <c r="T355" s="162"/>
      <c r="U355" s="160"/>
      <c r="V355" s="161"/>
      <c r="W355" s="160"/>
      <c r="X355" s="160"/>
      <c r="Y355" s="159"/>
      <c r="Z355" s="57">
        <v>504</v>
      </c>
      <c r="AA355" s="56" t="s">
        <v>3</v>
      </c>
      <c r="AB355" s="55">
        <f t="shared" si="499"/>
        <v>758.41919999999993</v>
      </c>
      <c r="AC355" s="54">
        <f t="shared" si="500"/>
        <v>77.358758399999999</v>
      </c>
      <c r="AD355" s="53">
        <f t="shared" si="501"/>
        <v>8509.4634240000014</v>
      </c>
      <c r="AE355" s="155" t="s">
        <v>134</v>
      </c>
      <c r="AF355" s="51">
        <f t="shared" si="452"/>
        <v>534</v>
      </c>
      <c r="AG355" s="50" t="s">
        <v>1</v>
      </c>
      <c r="AH355" s="49">
        <f t="shared" si="506"/>
        <v>803.56319999999994</v>
      </c>
      <c r="AI355" s="48">
        <f t="shared" si="507"/>
        <v>81.963446399999995</v>
      </c>
      <c r="AJ355" s="47">
        <f t="shared" si="508"/>
        <v>9015.979104</v>
      </c>
      <c r="AK355" s="46" t="s">
        <v>155</v>
      </c>
      <c r="AL355" s="45"/>
      <c r="AM355" s="44">
        <f t="shared" si="509"/>
        <v>877.2</v>
      </c>
      <c r="AN355" s="43">
        <f t="shared" ref="AN355:AN360" si="514">ROUND(AM355*1.2,2)</f>
        <v>1052.6400000000001</v>
      </c>
      <c r="AO355" s="42">
        <f t="shared" si="503"/>
        <v>8600</v>
      </c>
      <c r="AP355" s="41">
        <f t="shared" ref="AP355:AP360" si="515">ROUND(AO355*1.2,2)</f>
        <v>10320</v>
      </c>
      <c r="AU355" s="66">
        <v>110</v>
      </c>
      <c r="AV355" s="40">
        <v>8600</v>
      </c>
      <c r="AX355" s="480"/>
    </row>
    <row r="356" spans="1:50" ht="15" customHeight="1">
      <c r="A356" s="73" t="s">
        <v>1515</v>
      </c>
      <c r="B356" s="72" t="s">
        <v>148</v>
      </c>
      <c r="C356" s="71">
        <v>122</v>
      </c>
      <c r="D356" s="71">
        <v>1200</v>
      </c>
      <c r="E356" s="71">
        <v>800</v>
      </c>
      <c r="F356" s="70" t="str">
        <f t="shared" si="505"/>
        <v>1200x800x122</v>
      </c>
      <c r="G356" s="158" t="s">
        <v>154</v>
      </c>
      <c r="H356" s="68" t="s">
        <v>153</v>
      </c>
      <c r="I356" s="67" t="s">
        <v>1</v>
      </c>
      <c r="J356" s="65"/>
      <c r="K356" s="64" t="str">
        <f t="shared" ref="K356:L356" si="516">$AE356</f>
        <v>C</v>
      </c>
      <c r="L356" s="64" t="str">
        <f t="shared" si="516"/>
        <v>C</v>
      </c>
      <c r="M356" s="63"/>
      <c r="N356" s="62">
        <v>2</v>
      </c>
      <c r="O356" s="55">
        <f t="shared" si="511"/>
        <v>1.92</v>
      </c>
      <c r="P356" s="54">
        <f t="shared" si="512"/>
        <v>0.23423999999999998</v>
      </c>
      <c r="Q356" s="53">
        <f t="shared" si="513"/>
        <v>25.297919999999998</v>
      </c>
      <c r="R356" s="163"/>
      <c r="S356" s="59"/>
      <c r="T356" s="162"/>
      <c r="U356" s="160"/>
      <c r="V356" s="161"/>
      <c r="W356" s="160"/>
      <c r="X356" s="160"/>
      <c r="Y356" s="159"/>
      <c r="Z356" s="57">
        <v>330</v>
      </c>
      <c r="AA356" s="56" t="s">
        <v>3</v>
      </c>
      <c r="AB356" s="55">
        <f t="shared" si="499"/>
        <v>633.6</v>
      </c>
      <c r="AC356" s="54">
        <f t="shared" si="500"/>
        <v>77.299199999999999</v>
      </c>
      <c r="AD356" s="53">
        <f t="shared" si="501"/>
        <v>8348.3135999999995</v>
      </c>
      <c r="AE356" s="155" t="s">
        <v>134</v>
      </c>
      <c r="AF356" s="51">
        <f t="shared" ref="AF356:AF360" si="517">IF(LEFT(AE356,1)="A",1,IF(AG356="пач.",IF(AE356="B",ROUNDUP(6000/Q356,0),ROUNDUP(9000/Q356,0)),IF(AE356="B",ROUNDUP(6000/W356,0),ROUNDUP(9000/W356,0))))</f>
        <v>356</v>
      </c>
      <c r="AG356" s="50" t="s">
        <v>1</v>
      </c>
      <c r="AH356" s="49">
        <f t="shared" si="506"/>
        <v>683.52</v>
      </c>
      <c r="AI356" s="48">
        <f t="shared" si="507"/>
        <v>83.389439999999993</v>
      </c>
      <c r="AJ356" s="47">
        <f t="shared" si="508"/>
        <v>9006.0595199999989</v>
      </c>
      <c r="AK356" s="46" t="s">
        <v>152</v>
      </c>
      <c r="AL356" s="45"/>
      <c r="AM356" s="44">
        <f t="shared" si="509"/>
        <v>1049.2</v>
      </c>
      <c r="AN356" s="43">
        <f t="shared" si="514"/>
        <v>1259.04</v>
      </c>
      <c r="AO356" s="42">
        <f t="shared" si="503"/>
        <v>8600</v>
      </c>
      <c r="AP356" s="41">
        <f t="shared" si="515"/>
        <v>10320</v>
      </c>
      <c r="AU356" s="66">
        <v>108</v>
      </c>
      <c r="AV356" s="40">
        <v>8600</v>
      </c>
      <c r="AX356" s="480"/>
    </row>
    <row r="357" spans="1:50" ht="15" customHeight="1">
      <c r="A357" s="73" t="s">
        <v>1515</v>
      </c>
      <c r="B357" s="72" t="s">
        <v>148</v>
      </c>
      <c r="C357" s="71">
        <v>152</v>
      </c>
      <c r="D357" s="71">
        <v>1200</v>
      </c>
      <c r="E357" s="71">
        <v>627</v>
      </c>
      <c r="F357" s="70" t="str">
        <f t="shared" si="505"/>
        <v>1200x627x152</v>
      </c>
      <c r="G357" s="158" t="s">
        <v>151</v>
      </c>
      <c r="H357" s="68" t="s">
        <v>150</v>
      </c>
      <c r="I357" s="67" t="s">
        <v>1</v>
      </c>
      <c r="J357" s="65" t="str">
        <f t="shared" ref="J357" si="518">$AE357</f>
        <v>C</v>
      </c>
      <c r="K357" s="64"/>
      <c r="L357" s="64"/>
      <c r="M357" s="63" t="str">
        <f t="shared" ref="M357:M358" si="519">$AE357</f>
        <v>C</v>
      </c>
      <c r="N357" s="62">
        <v>2</v>
      </c>
      <c r="O357" s="55">
        <f t="shared" si="511"/>
        <v>1.5047999999999999</v>
      </c>
      <c r="P357" s="54">
        <f t="shared" si="512"/>
        <v>0.22872959999999998</v>
      </c>
      <c r="Q357" s="53">
        <f t="shared" si="513"/>
        <v>25.160255999999997</v>
      </c>
      <c r="R357" s="163"/>
      <c r="S357" s="59"/>
      <c r="T357" s="162"/>
      <c r="U357" s="160"/>
      <c r="V357" s="161"/>
      <c r="W357" s="160"/>
      <c r="X357" s="160"/>
      <c r="Y357" s="159"/>
      <c r="Z357" s="57">
        <v>336</v>
      </c>
      <c r="AA357" s="56" t="s">
        <v>3</v>
      </c>
      <c r="AB357" s="55">
        <f t="shared" si="499"/>
        <v>505.61279999999999</v>
      </c>
      <c r="AC357" s="54">
        <f t="shared" si="500"/>
        <v>76.853145599999991</v>
      </c>
      <c r="AD357" s="53">
        <f t="shared" si="501"/>
        <v>8453.8460159999995</v>
      </c>
      <c r="AE357" s="155" t="s">
        <v>134</v>
      </c>
      <c r="AF357" s="51">
        <f t="shared" si="517"/>
        <v>358</v>
      </c>
      <c r="AG357" s="50" t="s">
        <v>1</v>
      </c>
      <c r="AH357" s="49">
        <f t="shared" si="506"/>
        <v>538.71839999999997</v>
      </c>
      <c r="AI357" s="48">
        <f t="shared" si="507"/>
        <v>81.885196799999989</v>
      </c>
      <c r="AJ357" s="47">
        <f t="shared" si="508"/>
        <v>9007.3716479999985</v>
      </c>
      <c r="AK357" s="46" t="s">
        <v>149</v>
      </c>
      <c r="AL357" s="45"/>
      <c r="AM357" s="44">
        <f t="shared" si="509"/>
        <v>1307.2</v>
      </c>
      <c r="AN357" s="43">
        <f t="shared" si="514"/>
        <v>1568.64</v>
      </c>
      <c r="AO357" s="42">
        <f t="shared" si="503"/>
        <v>8600</v>
      </c>
      <c r="AP357" s="41">
        <f t="shared" si="515"/>
        <v>10320</v>
      </c>
      <c r="AU357" s="66">
        <v>110</v>
      </c>
      <c r="AV357" s="40">
        <v>8600</v>
      </c>
      <c r="AX357" s="480"/>
    </row>
    <row r="358" spans="1:50" ht="15" customHeight="1">
      <c r="A358" s="73" t="s">
        <v>1515</v>
      </c>
      <c r="B358" s="70" t="s">
        <v>136</v>
      </c>
      <c r="C358" s="71">
        <v>102</v>
      </c>
      <c r="D358" s="71">
        <v>1200</v>
      </c>
      <c r="E358" s="71">
        <v>627</v>
      </c>
      <c r="F358" s="70" t="str">
        <f t="shared" si="505"/>
        <v>1200x627x102</v>
      </c>
      <c r="G358" s="158" t="s">
        <v>147</v>
      </c>
      <c r="H358" s="68" t="s">
        <v>146</v>
      </c>
      <c r="I358" s="67" t="s">
        <v>1</v>
      </c>
      <c r="J358" s="65" t="str">
        <f t="shared" ref="J358" si="520">$AE358</f>
        <v>C</v>
      </c>
      <c r="K358" s="64"/>
      <c r="L358" s="64"/>
      <c r="M358" s="63" t="str">
        <f t="shared" si="519"/>
        <v>C</v>
      </c>
      <c r="N358" s="62">
        <v>2</v>
      </c>
      <c r="O358" s="55">
        <f t="shared" si="511"/>
        <v>1.5047999999999999</v>
      </c>
      <c r="P358" s="54">
        <f t="shared" si="512"/>
        <v>0.1534896</v>
      </c>
      <c r="Q358" s="53">
        <f t="shared" si="513"/>
        <v>15.34896</v>
      </c>
      <c r="R358" s="163"/>
      <c r="S358" s="59"/>
      <c r="T358" s="162"/>
      <c r="U358" s="160"/>
      <c r="V358" s="161"/>
      <c r="W358" s="160"/>
      <c r="X358" s="160"/>
      <c r="Y358" s="159"/>
      <c r="Z358" s="57">
        <v>504</v>
      </c>
      <c r="AA358" s="56" t="s">
        <v>3</v>
      </c>
      <c r="AB358" s="55">
        <f t="shared" si="499"/>
        <v>758.41919999999993</v>
      </c>
      <c r="AC358" s="54">
        <f t="shared" si="500"/>
        <v>77.358758399999999</v>
      </c>
      <c r="AD358" s="53">
        <f t="shared" si="501"/>
        <v>7735.8758399999997</v>
      </c>
      <c r="AE358" s="155" t="s">
        <v>134</v>
      </c>
      <c r="AF358" s="51">
        <f t="shared" si="517"/>
        <v>587</v>
      </c>
      <c r="AG358" s="50" t="s">
        <v>1</v>
      </c>
      <c r="AH358" s="49">
        <f t="shared" si="506"/>
        <v>883.31759999999997</v>
      </c>
      <c r="AI358" s="48">
        <f t="shared" si="507"/>
        <v>90.098395199999999</v>
      </c>
      <c r="AJ358" s="47">
        <f t="shared" si="508"/>
        <v>9009.8395199999995</v>
      </c>
      <c r="AK358" s="46" t="s">
        <v>145</v>
      </c>
      <c r="AL358" s="45"/>
      <c r="AM358" s="44">
        <f t="shared" si="509"/>
        <v>795.6</v>
      </c>
      <c r="AN358" s="43">
        <f t="shared" si="514"/>
        <v>954.72</v>
      </c>
      <c r="AO358" s="42">
        <f t="shared" si="503"/>
        <v>7800</v>
      </c>
      <c r="AP358" s="41">
        <f t="shared" si="515"/>
        <v>9360</v>
      </c>
      <c r="AU358" s="66">
        <v>100</v>
      </c>
      <c r="AV358" s="40">
        <v>7800</v>
      </c>
      <c r="AX358" s="480"/>
    </row>
    <row r="359" spans="1:50" ht="15" customHeight="1">
      <c r="A359" s="73" t="s">
        <v>1515</v>
      </c>
      <c r="B359" s="72" t="s">
        <v>136</v>
      </c>
      <c r="C359" s="71">
        <v>122</v>
      </c>
      <c r="D359" s="71">
        <v>1200</v>
      </c>
      <c r="E359" s="71">
        <v>800</v>
      </c>
      <c r="F359" s="70" t="str">
        <f t="shared" si="505"/>
        <v>1200x800x122</v>
      </c>
      <c r="G359" s="158" t="s">
        <v>144</v>
      </c>
      <c r="H359" s="68" t="s">
        <v>143</v>
      </c>
      <c r="I359" s="67" t="s">
        <v>1</v>
      </c>
      <c r="J359" s="65"/>
      <c r="K359" s="64" t="str">
        <f t="shared" ref="K359" si="521">$AE359</f>
        <v>C</v>
      </c>
      <c r="L359" s="64" t="str">
        <f t="shared" ref="L359" si="522">$AE359</f>
        <v>C</v>
      </c>
      <c r="M359" s="63"/>
      <c r="N359" s="62">
        <v>2</v>
      </c>
      <c r="O359" s="55">
        <f t="shared" si="511"/>
        <v>1.92</v>
      </c>
      <c r="P359" s="54">
        <f t="shared" si="512"/>
        <v>0.23423999999999998</v>
      </c>
      <c r="Q359" s="53">
        <f t="shared" si="513"/>
        <v>22.721279999999997</v>
      </c>
      <c r="R359" s="163"/>
      <c r="S359" s="59"/>
      <c r="T359" s="162"/>
      <c r="U359" s="160"/>
      <c r="V359" s="161"/>
      <c r="W359" s="160"/>
      <c r="X359" s="160"/>
      <c r="Y359" s="159"/>
      <c r="Z359" s="57">
        <v>330</v>
      </c>
      <c r="AA359" s="56" t="s">
        <v>3</v>
      </c>
      <c r="AB359" s="55">
        <f t="shared" si="499"/>
        <v>633.6</v>
      </c>
      <c r="AC359" s="54">
        <f t="shared" si="500"/>
        <v>77.299199999999999</v>
      </c>
      <c r="AD359" s="53">
        <f t="shared" si="501"/>
        <v>7498.0223999999989</v>
      </c>
      <c r="AE359" s="155" t="s">
        <v>134</v>
      </c>
      <c r="AF359" s="51">
        <f t="shared" si="517"/>
        <v>397</v>
      </c>
      <c r="AG359" s="50" t="s">
        <v>1</v>
      </c>
      <c r="AH359" s="49">
        <f t="shared" si="506"/>
        <v>762.24</v>
      </c>
      <c r="AI359" s="48">
        <f t="shared" si="507"/>
        <v>92.993279999999984</v>
      </c>
      <c r="AJ359" s="47">
        <f t="shared" si="508"/>
        <v>9020.3481599999996</v>
      </c>
      <c r="AK359" s="46" t="s">
        <v>142</v>
      </c>
      <c r="AL359" s="45"/>
      <c r="AM359" s="44">
        <f t="shared" si="509"/>
        <v>951.6</v>
      </c>
      <c r="AN359" s="43">
        <f t="shared" si="514"/>
        <v>1141.92</v>
      </c>
      <c r="AO359" s="42">
        <f t="shared" si="503"/>
        <v>7800</v>
      </c>
      <c r="AP359" s="41">
        <f t="shared" si="515"/>
        <v>9360</v>
      </c>
      <c r="AU359" s="66">
        <v>97</v>
      </c>
      <c r="AV359" s="40">
        <v>7800</v>
      </c>
      <c r="AX359" s="480"/>
    </row>
    <row r="360" spans="1:50" ht="15" customHeight="1" thickBot="1">
      <c r="A360" s="39" t="s">
        <v>1515</v>
      </c>
      <c r="B360" s="38" t="s">
        <v>136</v>
      </c>
      <c r="C360" s="37">
        <v>152</v>
      </c>
      <c r="D360" s="37">
        <v>1200</v>
      </c>
      <c r="E360" s="37">
        <v>627</v>
      </c>
      <c r="F360" s="35" t="str">
        <f t="shared" si="505"/>
        <v>1200x627x152</v>
      </c>
      <c r="G360" s="154" t="s">
        <v>141</v>
      </c>
      <c r="H360" s="34" t="s">
        <v>140</v>
      </c>
      <c r="I360" s="33" t="s">
        <v>1</v>
      </c>
      <c r="J360" s="31" t="str">
        <f t="shared" ref="J360" si="523">$AE360</f>
        <v>C</v>
      </c>
      <c r="K360" s="30"/>
      <c r="L360" s="30"/>
      <c r="M360" s="29" t="str">
        <f t="shared" ref="M360" si="524">$AE360</f>
        <v>C</v>
      </c>
      <c r="N360" s="28">
        <v>2</v>
      </c>
      <c r="O360" s="23">
        <f t="shared" si="511"/>
        <v>1.5047999999999999</v>
      </c>
      <c r="P360" s="22">
        <f t="shared" si="512"/>
        <v>0.22872959999999998</v>
      </c>
      <c r="Q360" s="21">
        <f t="shared" si="513"/>
        <v>22.872959999999999</v>
      </c>
      <c r="R360" s="153"/>
      <c r="S360" s="27"/>
      <c r="T360" s="152"/>
      <c r="U360" s="150"/>
      <c r="V360" s="151"/>
      <c r="W360" s="150"/>
      <c r="X360" s="150"/>
      <c r="Y360" s="149"/>
      <c r="Z360" s="25">
        <v>336</v>
      </c>
      <c r="AA360" s="24" t="s">
        <v>3</v>
      </c>
      <c r="AB360" s="23">
        <f t="shared" si="499"/>
        <v>505.61279999999999</v>
      </c>
      <c r="AC360" s="22">
        <f t="shared" si="500"/>
        <v>76.853145599999991</v>
      </c>
      <c r="AD360" s="21">
        <f t="shared" si="501"/>
        <v>7685.3145599999998</v>
      </c>
      <c r="AE360" s="148" t="s">
        <v>134</v>
      </c>
      <c r="AF360" s="19">
        <f t="shared" si="517"/>
        <v>394</v>
      </c>
      <c r="AG360" s="18" t="s">
        <v>1</v>
      </c>
      <c r="AH360" s="17">
        <f t="shared" si="506"/>
        <v>592.89119999999991</v>
      </c>
      <c r="AI360" s="16">
        <f t="shared" si="507"/>
        <v>90.119462399999989</v>
      </c>
      <c r="AJ360" s="15">
        <f t="shared" si="508"/>
        <v>9011.9462399999993</v>
      </c>
      <c r="AK360" s="14" t="s">
        <v>139</v>
      </c>
      <c r="AL360" s="13"/>
      <c r="AM360" s="12">
        <f t="shared" si="509"/>
        <v>1185.5999999999999</v>
      </c>
      <c r="AN360" s="11">
        <f t="shared" si="514"/>
        <v>1422.72</v>
      </c>
      <c r="AO360" s="10">
        <f t="shared" si="503"/>
        <v>7800</v>
      </c>
      <c r="AP360" s="9">
        <f t="shared" si="515"/>
        <v>9360</v>
      </c>
      <c r="AU360" s="32">
        <v>100</v>
      </c>
      <c r="AV360" s="8">
        <v>7800</v>
      </c>
      <c r="AX360" s="480"/>
    </row>
    <row r="361" spans="1:50">
      <c r="A361" s="145"/>
      <c r="B361" s="145"/>
      <c r="C361" s="145"/>
      <c r="D361" s="145"/>
      <c r="E361" s="145"/>
      <c r="F361" s="145"/>
      <c r="G361" s="145"/>
      <c r="H361" s="145"/>
      <c r="I361" s="147"/>
      <c r="J361" s="145"/>
      <c r="K361" s="145"/>
      <c r="L361" s="145"/>
      <c r="M361" s="145"/>
      <c r="N361" s="145"/>
      <c r="O361" s="141"/>
      <c r="P361" s="144"/>
      <c r="Q361" s="141"/>
      <c r="R361" s="146"/>
      <c r="S361" s="146"/>
      <c r="T361" s="146"/>
      <c r="U361" s="141"/>
      <c r="V361" s="144"/>
      <c r="W361" s="141"/>
      <c r="X361" s="141"/>
      <c r="Y361" s="143"/>
      <c r="Z361" s="146"/>
      <c r="AA361" s="146"/>
      <c r="AB361" s="141"/>
      <c r="AC361" s="144"/>
      <c r="AD361" s="141"/>
      <c r="AE361" s="145"/>
      <c r="AF361" s="143"/>
      <c r="AG361" s="143"/>
      <c r="AH361" s="143"/>
      <c r="AI361" s="144"/>
      <c r="AJ361" s="143"/>
      <c r="AK361" s="142"/>
      <c r="AL361" s="142"/>
      <c r="AM361" s="141"/>
      <c r="AN361" s="141"/>
      <c r="AO361" s="141"/>
      <c r="AP361" s="141"/>
      <c r="AU361" s="145"/>
      <c r="AV361" s="141"/>
    </row>
    <row r="362" spans="1:50" ht="15.75" thickBot="1">
      <c r="A362" s="145"/>
      <c r="B362" s="145"/>
      <c r="C362" s="145"/>
      <c r="D362" s="145"/>
      <c r="E362" s="145"/>
      <c r="F362" s="145"/>
      <c r="G362" s="145"/>
      <c r="H362" s="145"/>
      <c r="I362" s="147"/>
      <c r="J362" s="145"/>
      <c r="K362" s="145"/>
      <c r="L362" s="145"/>
      <c r="M362" s="145"/>
      <c r="N362" s="145"/>
      <c r="O362" s="141"/>
      <c r="P362" s="144"/>
      <c r="Q362" s="141"/>
      <c r="R362" s="146"/>
      <c r="S362" s="146"/>
      <c r="T362" s="146"/>
      <c r="U362" s="141"/>
      <c r="V362" s="144"/>
      <c r="W362" s="141"/>
      <c r="X362" s="141"/>
      <c r="Y362" s="143"/>
      <c r="Z362" s="146"/>
      <c r="AA362" s="146"/>
      <c r="AB362" s="141"/>
      <c r="AC362" s="144"/>
      <c r="AD362" s="141"/>
      <c r="AE362" s="145"/>
      <c r="AF362" s="143"/>
      <c r="AG362" s="143"/>
      <c r="AH362" s="143"/>
      <c r="AI362" s="144"/>
      <c r="AJ362" s="143"/>
      <c r="AK362" s="142"/>
      <c r="AL362" s="142"/>
      <c r="AM362" s="141"/>
      <c r="AN362" s="141"/>
      <c r="AO362" s="141"/>
      <c r="AP362" s="141"/>
      <c r="AU362" s="145"/>
      <c r="AV362" s="141"/>
    </row>
    <row r="363" spans="1:50" s="108" customFormat="1" ht="15.75" thickBot="1">
      <c r="A363" s="138"/>
      <c r="B363" s="138"/>
      <c r="C363" s="138"/>
      <c r="D363" s="138"/>
      <c r="E363" s="138"/>
      <c r="F363" s="138"/>
      <c r="G363" s="138"/>
      <c r="H363" s="138"/>
      <c r="I363" s="140"/>
      <c r="J363" s="514" t="s">
        <v>133</v>
      </c>
      <c r="K363" s="515"/>
      <c r="L363" s="515"/>
      <c r="M363" s="516"/>
      <c r="N363" s="517" t="s">
        <v>132</v>
      </c>
      <c r="O363" s="518"/>
      <c r="P363" s="518"/>
      <c r="Q363" s="519"/>
      <c r="R363" s="520" t="s">
        <v>131</v>
      </c>
      <c r="S363" s="521"/>
      <c r="T363" s="521"/>
      <c r="U363" s="521"/>
      <c r="V363" s="521"/>
      <c r="W363" s="521"/>
      <c r="X363" s="521"/>
      <c r="Y363" s="522"/>
      <c r="Z363" s="523" t="s">
        <v>130</v>
      </c>
      <c r="AA363" s="524"/>
      <c r="AB363" s="524"/>
      <c r="AC363" s="524"/>
      <c r="AD363" s="525"/>
      <c r="AE363" s="529" t="s">
        <v>129</v>
      </c>
      <c r="AF363" s="530"/>
      <c r="AG363" s="530"/>
      <c r="AH363" s="530"/>
      <c r="AI363" s="530"/>
      <c r="AJ363" s="531"/>
      <c r="AK363" s="139"/>
      <c r="AL363" s="139"/>
      <c r="AM363" s="510" t="str">
        <f>AM17</f>
        <v>ЦЕНА от 01.06.2021</v>
      </c>
      <c r="AN363" s="511"/>
      <c r="AO363" s="511"/>
      <c r="AP363" s="512"/>
      <c r="AV363" s="138"/>
      <c r="AX363" s="479"/>
    </row>
    <row r="364" spans="1:50" s="108" customFormat="1" ht="30.75" thickBot="1">
      <c r="A364" s="137" t="s">
        <v>128</v>
      </c>
      <c r="B364" s="136" t="s">
        <v>127</v>
      </c>
      <c r="C364" s="136" t="s">
        <v>125</v>
      </c>
      <c r="D364" s="136" t="s">
        <v>124</v>
      </c>
      <c r="E364" s="136" t="s">
        <v>123</v>
      </c>
      <c r="F364" s="136" t="s">
        <v>122</v>
      </c>
      <c r="G364" s="136" t="s">
        <v>121</v>
      </c>
      <c r="H364" s="136" t="s">
        <v>120</v>
      </c>
      <c r="I364" s="135" t="s">
        <v>119</v>
      </c>
      <c r="J364" s="133" t="s">
        <v>117</v>
      </c>
      <c r="K364" s="132" t="s">
        <v>116</v>
      </c>
      <c r="L364" s="132" t="s">
        <v>115</v>
      </c>
      <c r="M364" s="131" t="s">
        <v>114</v>
      </c>
      <c r="N364" s="130" t="s">
        <v>113</v>
      </c>
      <c r="O364" s="122" t="s">
        <v>112</v>
      </c>
      <c r="P364" s="122" t="s">
        <v>111</v>
      </c>
      <c r="Q364" s="120" t="s">
        <v>110</v>
      </c>
      <c r="R364" s="129" t="s">
        <v>109</v>
      </c>
      <c r="S364" s="128" t="s">
        <v>108</v>
      </c>
      <c r="T364" s="128" t="s">
        <v>107</v>
      </c>
      <c r="U364" s="126" t="s">
        <v>106</v>
      </c>
      <c r="V364" s="127" t="s">
        <v>105</v>
      </c>
      <c r="W364" s="126" t="s">
        <v>104</v>
      </c>
      <c r="X364" s="126" t="s">
        <v>103</v>
      </c>
      <c r="Y364" s="125" t="s">
        <v>102</v>
      </c>
      <c r="Z364" s="124" t="s">
        <v>101</v>
      </c>
      <c r="AA364" s="123" t="s">
        <v>100</v>
      </c>
      <c r="AB364" s="122" t="s">
        <v>99</v>
      </c>
      <c r="AC364" s="121" t="s">
        <v>98</v>
      </c>
      <c r="AD364" s="120" t="s">
        <v>97</v>
      </c>
      <c r="AE364" s="119" t="s">
        <v>96</v>
      </c>
      <c r="AF364" s="118" t="s">
        <v>95</v>
      </c>
      <c r="AG364" s="118" t="s">
        <v>94</v>
      </c>
      <c r="AH364" s="118" t="s">
        <v>93</v>
      </c>
      <c r="AI364" s="117" t="s">
        <v>92</v>
      </c>
      <c r="AJ364" s="116" t="s">
        <v>91</v>
      </c>
      <c r="AK364" s="115" t="s">
        <v>90</v>
      </c>
      <c r="AL364" s="114" t="s">
        <v>89</v>
      </c>
      <c r="AM364" s="113" t="s">
        <v>88</v>
      </c>
      <c r="AN364" s="112" t="s">
        <v>87</v>
      </c>
      <c r="AO364" s="111" t="s">
        <v>85</v>
      </c>
      <c r="AP364" s="110" t="s">
        <v>86</v>
      </c>
      <c r="AU364" s="134" t="s">
        <v>118</v>
      </c>
      <c r="AV364" s="109" t="s">
        <v>85</v>
      </c>
      <c r="AX364" s="479"/>
    </row>
    <row r="365" spans="1:50">
      <c r="A365" s="107" t="s">
        <v>1529</v>
      </c>
      <c r="B365" s="105" t="s">
        <v>72</v>
      </c>
      <c r="C365" s="106" t="s">
        <v>84</v>
      </c>
      <c r="D365" s="106">
        <v>1000</v>
      </c>
      <c r="E365" s="106">
        <v>600</v>
      </c>
      <c r="F365" s="105" t="str">
        <f t="shared" ref="F365:F386" si="525">D365&amp;"x"&amp;E365&amp;"x"&amp;C365</f>
        <v>1000x600x5/20</v>
      </c>
      <c r="G365" s="104" t="s">
        <v>83</v>
      </c>
      <c r="H365" s="103" t="s">
        <v>1278</v>
      </c>
      <c r="I365" s="102" t="s">
        <v>1</v>
      </c>
      <c r="J365" s="100" t="str">
        <f t="shared" ref="J365:J386" si="526">$AE365</f>
        <v>A</v>
      </c>
      <c r="K365" s="99"/>
      <c r="L365" s="99" t="str">
        <f t="shared" ref="L365:L386" si="527">$AE365</f>
        <v>A</v>
      </c>
      <c r="M365" s="98"/>
      <c r="N365" s="97">
        <v>14</v>
      </c>
      <c r="O365" s="90">
        <v>8.4</v>
      </c>
      <c r="P365" s="89">
        <v>0.105</v>
      </c>
      <c r="Q365" s="88">
        <f t="shared" ref="Q365:Q386" si="528">P365*AU365</f>
        <v>16.8</v>
      </c>
      <c r="R365" s="96"/>
      <c r="S365" s="95"/>
      <c r="T365" s="94"/>
      <c r="U365" s="90"/>
      <c r="V365" s="89"/>
      <c r="W365" s="90"/>
      <c r="X365" s="90"/>
      <c r="Y365" s="93"/>
      <c r="Z365" s="92">
        <v>780</v>
      </c>
      <c r="AA365" s="91" t="s">
        <v>3</v>
      </c>
      <c r="AB365" s="90">
        <f t="shared" ref="AB365:AB386" si="529">IF($AA365="--",$Z365*O365,$AA365*U365)</f>
        <v>6552</v>
      </c>
      <c r="AC365" s="89">
        <f t="shared" ref="AC365:AC386" si="530">IF($AA365="--",$Z365*P365,$AA365*V365)</f>
        <v>81.899999999999991</v>
      </c>
      <c r="AD365" s="88">
        <f t="shared" ref="AD365:AD386" si="531">IF($AA365="--",$Z365*Q365,$AA365*W365)</f>
        <v>13104</v>
      </c>
      <c r="AE365" s="87" t="s">
        <v>2</v>
      </c>
      <c r="AF365" s="86">
        <v>1</v>
      </c>
      <c r="AG365" s="85" t="s">
        <v>1</v>
      </c>
      <c r="AH365" s="84">
        <f t="shared" ref="AH365:AH386" si="532">O365</f>
        <v>8.4</v>
      </c>
      <c r="AI365" s="83">
        <f t="shared" ref="AI365:AI386" si="533">P365</f>
        <v>0.105</v>
      </c>
      <c r="AJ365" s="82">
        <f t="shared" ref="AJ365:AJ386" si="534">Q365</f>
        <v>16.8</v>
      </c>
      <c r="AK365" s="81" t="s">
        <v>82</v>
      </c>
      <c r="AL365" s="80"/>
      <c r="AM365" s="79">
        <f t="shared" ref="AM365:AM386" si="535">AO365/N365</f>
        <v>286</v>
      </c>
      <c r="AN365" s="78">
        <f t="shared" ref="AN365:AN386" si="536">ROUND(AM365*1.2,2)</f>
        <v>343.2</v>
      </c>
      <c r="AO365" s="77">
        <f t="shared" ref="AO365:AO386" si="537">ROUND(AV365*(1-$AP$14),2)</f>
        <v>4004</v>
      </c>
      <c r="AP365" s="76">
        <f t="shared" ref="AP365:AP386" si="538">ROUND(AO365*1.2,2)</f>
        <v>4804.8</v>
      </c>
      <c r="AU365" s="101">
        <v>160</v>
      </c>
      <c r="AV365" s="75">
        <v>4004</v>
      </c>
      <c r="AX365" s="480"/>
    </row>
    <row r="366" spans="1:50">
      <c r="A366" s="73" t="s">
        <v>1529</v>
      </c>
      <c r="B366" s="72" t="s">
        <v>72</v>
      </c>
      <c r="C366" s="71" t="s">
        <v>68</v>
      </c>
      <c r="D366" s="74">
        <v>1000</v>
      </c>
      <c r="E366" s="74">
        <v>600</v>
      </c>
      <c r="F366" s="70" t="str">
        <f t="shared" si="525"/>
        <v>1000x600x20/35</v>
      </c>
      <c r="G366" s="69" t="s">
        <v>81</v>
      </c>
      <c r="H366" s="68" t="s">
        <v>80</v>
      </c>
      <c r="I366" s="67" t="s">
        <v>1</v>
      </c>
      <c r="J366" s="65" t="str">
        <f t="shared" si="526"/>
        <v>A</v>
      </c>
      <c r="K366" s="64"/>
      <c r="L366" s="64" t="str">
        <f t="shared" si="527"/>
        <v>A</v>
      </c>
      <c r="M366" s="63"/>
      <c r="N366" s="62">
        <v>6</v>
      </c>
      <c r="O366" s="55">
        <v>3.6</v>
      </c>
      <c r="P366" s="54">
        <v>9.9000000000000005E-2</v>
      </c>
      <c r="Q366" s="53">
        <f t="shared" si="528"/>
        <v>15.84</v>
      </c>
      <c r="R366" s="61"/>
      <c r="S366" s="60"/>
      <c r="T366" s="59"/>
      <c r="U366" s="55"/>
      <c r="V366" s="54"/>
      <c r="W366" s="55"/>
      <c r="X366" s="55"/>
      <c r="Y366" s="58"/>
      <c r="Z366" s="57">
        <v>832</v>
      </c>
      <c r="AA366" s="56" t="s">
        <v>3</v>
      </c>
      <c r="AB366" s="55">
        <f t="shared" si="529"/>
        <v>2995.2000000000003</v>
      </c>
      <c r="AC366" s="54">
        <f t="shared" si="530"/>
        <v>82.368000000000009</v>
      </c>
      <c r="AD366" s="53">
        <f t="shared" si="531"/>
        <v>13178.88</v>
      </c>
      <c r="AE366" s="52" t="s">
        <v>2</v>
      </c>
      <c r="AF366" s="51">
        <v>1</v>
      </c>
      <c r="AG366" s="50" t="s">
        <v>1</v>
      </c>
      <c r="AH366" s="49">
        <f t="shared" si="532"/>
        <v>3.6</v>
      </c>
      <c r="AI366" s="48">
        <f t="shared" si="533"/>
        <v>9.9000000000000005E-2</v>
      </c>
      <c r="AJ366" s="47">
        <f t="shared" si="534"/>
        <v>15.84</v>
      </c>
      <c r="AK366" s="46" t="s">
        <v>79</v>
      </c>
      <c r="AL366" s="45"/>
      <c r="AM366" s="44">
        <f t="shared" si="535"/>
        <v>348</v>
      </c>
      <c r="AN366" s="43">
        <f t="shared" si="536"/>
        <v>417.6</v>
      </c>
      <c r="AO366" s="42">
        <f t="shared" si="537"/>
        <v>2088</v>
      </c>
      <c r="AP366" s="41">
        <f t="shared" si="538"/>
        <v>2505.6</v>
      </c>
      <c r="AU366" s="66">
        <v>160</v>
      </c>
      <c r="AV366" s="40">
        <v>2088</v>
      </c>
      <c r="AX366" s="480"/>
    </row>
    <row r="367" spans="1:50">
      <c r="A367" s="73" t="s">
        <v>1529</v>
      </c>
      <c r="B367" s="72" t="s">
        <v>72</v>
      </c>
      <c r="C367" s="71" t="s">
        <v>65</v>
      </c>
      <c r="D367" s="74">
        <v>1000</v>
      </c>
      <c r="E367" s="74">
        <v>600</v>
      </c>
      <c r="F367" s="70" t="str">
        <f t="shared" si="525"/>
        <v>1000x600x35/50</v>
      </c>
      <c r="G367" s="69" t="s">
        <v>78</v>
      </c>
      <c r="H367" s="68" t="s">
        <v>77</v>
      </c>
      <c r="I367" s="67" t="s">
        <v>1</v>
      </c>
      <c r="J367" s="65" t="str">
        <f t="shared" si="526"/>
        <v>A</v>
      </c>
      <c r="K367" s="64"/>
      <c r="L367" s="64" t="str">
        <f t="shared" si="527"/>
        <v>A</v>
      </c>
      <c r="M367" s="63"/>
      <c r="N367" s="62">
        <v>4</v>
      </c>
      <c r="O367" s="55">
        <v>2.4</v>
      </c>
      <c r="P367" s="54">
        <v>0.10199999999999999</v>
      </c>
      <c r="Q367" s="53">
        <f t="shared" si="528"/>
        <v>16.32</v>
      </c>
      <c r="R367" s="61"/>
      <c r="S367" s="60"/>
      <c r="T367" s="59"/>
      <c r="U367" s="55"/>
      <c r="V367" s="54"/>
      <c r="W367" s="55"/>
      <c r="X367" s="55"/>
      <c r="Y367" s="58"/>
      <c r="Z367" s="57">
        <v>780</v>
      </c>
      <c r="AA367" s="56" t="s">
        <v>3</v>
      </c>
      <c r="AB367" s="55">
        <f t="shared" si="529"/>
        <v>1872</v>
      </c>
      <c r="AC367" s="54">
        <f t="shared" si="530"/>
        <v>79.559999999999988</v>
      </c>
      <c r="AD367" s="53">
        <f t="shared" si="531"/>
        <v>12729.6</v>
      </c>
      <c r="AE367" s="52" t="s">
        <v>2</v>
      </c>
      <c r="AF367" s="51">
        <v>1</v>
      </c>
      <c r="AG367" s="50" t="s">
        <v>1</v>
      </c>
      <c r="AH367" s="49">
        <f t="shared" si="532"/>
        <v>2.4</v>
      </c>
      <c r="AI367" s="48">
        <f t="shared" si="533"/>
        <v>0.10199999999999999</v>
      </c>
      <c r="AJ367" s="47">
        <f t="shared" si="534"/>
        <v>16.32</v>
      </c>
      <c r="AK367" s="46" t="s">
        <v>76</v>
      </c>
      <c r="AL367" s="45"/>
      <c r="AM367" s="44">
        <f t="shared" si="535"/>
        <v>488</v>
      </c>
      <c r="AN367" s="43">
        <f t="shared" si="536"/>
        <v>585.6</v>
      </c>
      <c r="AO367" s="42">
        <f t="shared" si="537"/>
        <v>1952</v>
      </c>
      <c r="AP367" s="41">
        <f t="shared" si="538"/>
        <v>2342.4</v>
      </c>
      <c r="AU367" s="66">
        <v>160</v>
      </c>
      <c r="AV367" s="40">
        <v>1952</v>
      </c>
      <c r="AX367" s="480"/>
    </row>
    <row r="368" spans="1:50">
      <c r="A368" s="73" t="s">
        <v>1529</v>
      </c>
      <c r="B368" s="72" t="s">
        <v>72</v>
      </c>
      <c r="C368" s="71" t="s">
        <v>61</v>
      </c>
      <c r="D368" s="74">
        <v>1000</v>
      </c>
      <c r="E368" s="74">
        <v>600</v>
      </c>
      <c r="F368" s="70" t="str">
        <f t="shared" si="525"/>
        <v>1000x600x50/65</v>
      </c>
      <c r="G368" s="69" t="s">
        <v>75</v>
      </c>
      <c r="H368" s="68" t="s">
        <v>74</v>
      </c>
      <c r="I368" s="67" t="s">
        <v>1</v>
      </c>
      <c r="J368" s="65" t="str">
        <f t="shared" si="526"/>
        <v>A</v>
      </c>
      <c r="K368" s="64"/>
      <c r="L368" s="64" t="str">
        <f t="shared" si="527"/>
        <v>A</v>
      </c>
      <c r="M368" s="63"/>
      <c r="N368" s="62">
        <v>2</v>
      </c>
      <c r="O368" s="55">
        <v>1.2</v>
      </c>
      <c r="P368" s="54">
        <v>6.9000000000000006E-2</v>
      </c>
      <c r="Q368" s="53">
        <f t="shared" si="528"/>
        <v>11.040000000000001</v>
      </c>
      <c r="R368" s="61"/>
      <c r="S368" s="60"/>
      <c r="T368" s="59"/>
      <c r="U368" s="55"/>
      <c r="V368" s="54"/>
      <c r="W368" s="55"/>
      <c r="X368" s="55"/>
      <c r="Y368" s="58"/>
      <c r="Z368" s="57">
        <v>1144</v>
      </c>
      <c r="AA368" s="56" t="s">
        <v>3</v>
      </c>
      <c r="AB368" s="55">
        <f t="shared" si="529"/>
        <v>1372.8</v>
      </c>
      <c r="AC368" s="54">
        <f t="shared" si="530"/>
        <v>78.936000000000007</v>
      </c>
      <c r="AD368" s="53">
        <f t="shared" si="531"/>
        <v>12629.76</v>
      </c>
      <c r="AE368" s="52" t="s">
        <v>2</v>
      </c>
      <c r="AF368" s="51">
        <v>1</v>
      </c>
      <c r="AG368" s="50" t="s">
        <v>1</v>
      </c>
      <c r="AH368" s="49">
        <f t="shared" si="532"/>
        <v>1.2</v>
      </c>
      <c r="AI368" s="48">
        <f t="shared" si="533"/>
        <v>6.9000000000000006E-2</v>
      </c>
      <c r="AJ368" s="47">
        <f t="shared" si="534"/>
        <v>11.040000000000001</v>
      </c>
      <c r="AK368" s="46" t="s">
        <v>73</v>
      </c>
      <c r="AL368" s="45"/>
      <c r="AM368" s="44">
        <f t="shared" si="535"/>
        <v>698</v>
      </c>
      <c r="AN368" s="43">
        <f t="shared" si="536"/>
        <v>837.6</v>
      </c>
      <c r="AO368" s="42">
        <f t="shared" si="537"/>
        <v>1396</v>
      </c>
      <c r="AP368" s="41">
        <f t="shared" si="538"/>
        <v>1675.2</v>
      </c>
      <c r="AU368" s="66">
        <v>160</v>
      </c>
      <c r="AV368" s="40">
        <v>1396</v>
      </c>
      <c r="AX368" s="480"/>
    </row>
    <row r="369" spans="1:50">
      <c r="A369" s="73" t="s">
        <v>1529</v>
      </c>
      <c r="B369" s="72" t="s">
        <v>72</v>
      </c>
      <c r="C369" s="71">
        <v>60</v>
      </c>
      <c r="D369" s="74">
        <v>1000</v>
      </c>
      <c r="E369" s="74">
        <v>600</v>
      </c>
      <c r="F369" s="70" t="str">
        <f t="shared" si="525"/>
        <v>1000x600x60</v>
      </c>
      <c r="G369" s="69" t="s">
        <v>71</v>
      </c>
      <c r="H369" s="68" t="s">
        <v>70</v>
      </c>
      <c r="I369" s="67" t="s">
        <v>1</v>
      </c>
      <c r="J369" s="65" t="str">
        <f t="shared" si="526"/>
        <v>A</v>
      </c>
      <c r="K369" s="64"/>
      <c r="L369" s="64" t="str">
        <f t="shared" si="527"/>
        <v>A</v>
      </c>
      <c r="M369" s="63"/>
      <c r="N369" s="62">
        <v>3</v>
      </c>
      <c r="O369" s="55">
        <v>1.8</v>
      </c>
      <c r="P369" s="54">
        <v>0.108</v>
      </c>
      <c r="Q369" s="53">
        <f t="shared" si="528"/>
        <v>17.28</v>
      </c>
      <c r="R369" s="61"/>
      <c r="S369" s="60"/>
      <c r="T369" s="59"/>
      <c r="U369" s="55"/>
      <c r="V369" s="54"/>
      <c r="W369" s="55"/>
      <c r="X369" s="55"/>
      <c r="Y369" s="58"/>
      <c r="Z369" s="57">
        <v>728</v>
      </c>
      <c r="AA369" s="56" t="s">
        <v>3</v>
      </c>
      <c r="AB369" s="55">
        <f t="shared" si="529"/>
        <v>1310.4000000000001</v>
      </c>
      <c r="AC369" s="54">
        <f t="shared" si="530"/>
        <v>78.623999999999995</v>
      </c>
      <c r="AD369" s="53">
        <f t="shared" si="531"/>
        <v>12579.84</v>
      </c>
      <c r="AE369" s="52" t="s">
        <v>2</v>
      </c>
      <c r="AF369" s="51">
        <v>1</v>
      </c>
      <c r="AG369" s="50" t="s">
        <v>1</v>
      </c>
      <c r="AH369" s="49">
        <f t="shared" si="532"/>
        <v>1.8</v>
      </c>
      <c r="AI369" s="48">
        <f t="shared" si="533"/>
        <v>0.108</v>
      </c>
      <c r="AJ369" s="47">
        <f t="shared" si="534"/>
        <v>17.28</v>
      </c>
      <c r="AK369" s="46" t="s">
        <v>69</v>
      </c>
      <c r="AL369" s="45"/>
      <c r="AM369" s="44">
        <f t="shared" si="535"/>
        <v>652</v>
      </c>
      <c r="AN369" s="43">
        <f t="shared" si="536"/>
        <v>782.4</v>
      </c>
      <c r="AO369" s="42">
        <f t="shared" si="537"/>
        <v>1956</v>
      </c>
      <c r="AP369" s="41">
        <f t="shared" si="538"/>
        <v>2347.1999999999998</v>
      </c>
      <c r="AU369" s="66">
        <v>160</v>
      </c>
      <c r="AV369" s="40">
        <v>1956</v>
      </c>
      <c r="AX369" s="480"/>
    </row>
    <row r="370" spans="1:50">
      <c r="A370" s="73" t="s">
        <v>1529</v>
      </c>
      <c r="B370" s="70" t="s">
        <v>53</v>
      </c>
      <c r="C370" s="71" t="s">
        <v>68</v>
      </c>
      <c r="D370" s="71">
        <v>1000</v>
      </c>
      <c r="E370" s="71">
        <v>600</v>
      </c>
      <c r="F370" s="70" t="str">
        <f t="shared" si="525"/>
        <v>1000x600x20/35</v>
      </c>
      <c r="G370" s="69" t="s">
        <v>67</v>
      </c>
      <c r="H370" s="68" t="s">
        <v>1279</v>
      </c>
      <c r="I370" s="67" t="s">
        <v>1</v>
      </c>
      <c r="J370" s="65" t="str">
        <f t="shared" si="526"/>
        <v>A</v>
      </c>
      <c r="K370" s="64"/>
      <c r="L370" s="64" t="str">
        <f t="shared" si="527"/>
        <v>A</v>
      </c>
      <c r="M370" s="63"/>
      <c r="N370" s="62">
        <v>10</v>
      </c>
      <c r="O370" s="55">
        <v>6</v>
      </c>
      <c r="P370" s="54">
        <v>0.16500000000000001</v>
      </c>
      <c r="Q370" s="53">
        <f t="shared" si="528"/>
        <v>16.5</v>
      </c>
      <c r="R370" s="61"/>
      <c r="S370" s="60"/>
      <c r="T370" s="59"/>
      <c r="U370" s="55"/>
      <c r="V370" s="54"/>
      <c r="W370" s="55"/>
      <c r="X370" s="55"/>
      <c r="Y370" s="58"/>
      <c r="Z370" s="57">
        <v>468</v>
      </c>
      <c r="AA370" s="56" t="s">
        <v>3</v>
      </c>
      <c r="AB370" s="55">
        <f t="shared" si="529"/>
        <v>2808</v>
      </c>
      <c r="AC370" s="54">
        <f t="shared" si="530"/>
        <v>77.22</v>
      </c>
      <c r="AD370" s="53">
        <f t="shared" si="531"/>
        <v>7722</v>
      </c>
      <c r="AE370" s="52" t="s">
        <v>2</v>
      </c>
      <c r="AF370" s="51">
        <v>1</v>
      </c>
      <c r="AG370" s="50" t="s">
        <v>1</v>
      </c>
      <c r="AH370" s="49">
        <f t="shared" si="532"/>
        <v>6</v>
      </c>
      <c r="AI370" s="48">
        <f t="shared" si="533"/>
        <v>0.16500000000000001</v>
      </c>
      <c r="AJ370" s="47">
        <f t="shared" si="534"/>
        <v>16.5</v>
      </c>
      <c r="AK370" s="46" t="s">
        <v>66</v>
      </c>
      <c r="AL370" s="45"/>
      <c r="AM370" s="44">
        <f t="shared" si="535"/>
        <v>202</v>
      </c>
      <c r="AN370" s="43">
        <f t="shared" si="536"/>
        <v>242.4</v>
      </c>
      <c r="AO370" s="42">
        <f t="shared" si="537"/>
        <v>2020</v>
      </c>
      <c r="AP370" s="41">
        <f t="shared" si="538"/>
        <v>2424</v>
      </c>
      <c r="AU370" s="66">
        <v>100</v>
      </c>
      <c r="AV370" s="40">
        <v>2020</v>
      </c>
      <c r="AX370" s="480"/>
    </row>
    <row r="371" spans="1:50">
      <c r="A371" s="73" t="s">
        <v>1529</v>
      </c>
      <c r="B371" s="72" t="s">
        <v>53</v>
      </c>
      <c r="C371" s="71" t="s">
        <v>65</v>
      </c>
      <c r="D371" s="74">
        <v>1000</v>
      </c>
      <c r="E371" s="74">
        <v>600</v>
      </c>
      <c r="F371" s="70" t="str">
        <f t="shared" si="525"/>
        <v>1000x600x35/50</v>
      </c>
      <c r="G371" s="69" t="s">
        <v>64</v>
      </c>
      <c r="H371" s="68" t="s">
        <v>63</v>
      </c>
      <c r="I371" s="67" t="s">
        <v>1</v>
      </c>
      <c r="J371" s="65" t="str">
        <f t="shared" si="526"/>
        <v>A</v>
      </c>
      <c r="K371" s="64"/>
      <c r="L371" s="64" t="str">
        <f t="shared" si="527"/>
        <v>A</v>
      </c>
      <c r="M371" s="63"/>
      <c r="N371" s="62">
        <v>6</v>
      </c>
      <c r="O371" s="55">
        <v>3.6</v>
      </c>
      <c r="P371" s="54">
        <v>0.153</v>
      </c>
      <c r="Q371" s="53">
        <f t="shared" si="528"/>
        <v>15.299999999999999</v>
      </c>
      <c r="R371" s="61"/>
      <c r="S371" s="60"/>
      <c r="T371" s="59"/>
      <c r="U371" s="55"/>
      <c r="V371" s="54"/>
      <c r="W371" s="55"/>
      <c r="X371" s="55"/>
      <c r="Y371" s="58"/>
      <c r="Z371" s="57">
        <v>520</v>
      </c>
      <c r="AA371" s="56" t="s">
        <v>3</v>
      </c>
      <c r="AB371" s="55">
        <f t="shared" si="529"/>
        <v>1872</v>
      </c>
      <c r="AC371" s="54">
        <f t="shared" si="530"/>
        <v>79.56</v>
      </c>
      <c r="AD371" s="53">
        <f t="shared" si="531"/>
        <v>7955.9999999999991</v>
      </c>
      <c r="AE371" s="52" t="s">
        <v>2</v>
      </c>
      <c r="AF371" s="51">
        <v>1</v>
      </c>
      <c r="AG371" s="50" t="s">
        <v>1</v>
      </c>
      <c r="AH371" s="49">
        <f t="shared" si="532"/>
        <v>3.6</v>
      </c>
      <c r="AI371" s="48">
        <f t="shared" si="533"/>
        <v>0.153</v>
      </c>
      <c r="AJ371" s="47">
        <f t="shared" si="534"/>
        <v>15.299999999999999</v>
      </c>
      <c r="AK371" s="46" t="s">
        <v>62</v>
      </c>
      <c r="AL371" s="45"/>
      <c r="AM371" s="44">
        <f t="shared" si="535"/>
        <v>306</v>
      </c>
      <c r="AN371" s="43">
        <f t="shared" si="536"/>
        <v>367.2</v>
      </c>
      <c r="AO371" s="42">
        <f t="shared" si="537"/>
        <v>1836</v>
      </c>
      <c r="AP371" s="41">
        <f t="shared" si="538"/>
        <v>2203.1999999999998</v>
      </c>
      <c r="AU371" s="66">
        <v>100</v>
      </c>
      <c r="AV371" s="40">
        <v>1836</v>
      </c>
      <c r="AX371" s="480"/>
    </row>
    <row r="372" spans="1:50">
      <c r="A372" s="73" t="s">
        <v>1529</v>
      </c>
      <c r="B372" s="72" t="s">
        <v>53</v>
      </c>
      <c r="C372" s="71" t="s">
        <v>61</v>
      </c>
      <c r="D372" s="74">
        <v>1000</v>
      </c>
      <c r="E372" s="74">
        <v>600</v>
      </c>
      <c r="F372" s="70" t="str">
        <f t="shared" si="525"/>
        <v>1000x600x50/65</v>
      </c>
      <c r="G372" s="69" t="s">
        <v>60</v>
      </c>
      <c r="H372" s="68" t="s">
        <v>59</v>
      </c>
      <c r="I372" s="67" t="s">
        <v>1</v>
      </c>
      <c r="J372" s="65" t="str">
        <f t="shared" si="526"/>
        <v>A</v>
      </c>
      <c r="K372" s="64"/>
      <c r="L372" s="64" t="str">
        <f t="shared" si="527"/>
        <v>A</v>
      </c>
      <c r="M372" s="63"/>
      <c r="N372" s="62">
        <v>4</v>
      </c>
      <c r="O372" s="55">
        <v>2.4</v>
      </c>
      <c r="P372" s="54">
        <v>0.13800000000000001</v>
      </c>
      <c r="Q372" s="53">
        <f t="shared" si="528"/>
        <v>13.8</v>
      </c>
      <c r="R372" s="61"/>
      <c r="S372" s="60"/>
      <c r="T372" s="59"/>
      <c r="U372" s="55"/>
      <c r="V372" s="54"/>
      <c r="W372" s="55"/>
      <c r="X372" s="55"/>
      <c r="Y372" s="58"/>
      <c r="Z372" s="57">
        <v>572</v>
      </c>
      <c r="AA372" s="56" t="s">
        <v>3</v>
      </c>
      <c r="AB372" s="55">
        <f t="shared" si="529"/>
        <v>1372.8</v>
      </c>
      <c r="AC372" s="54">
        <f t="shared" si="530"/>
        <v>78.936000000000007</v>
      </c>
      <c r="AD372" s="53">
        <f t="shared" si="531"/>
        <v>7893.6</v>
      </c>
      <c r="AE372" s="52" t="s">
        <v>2</v>
      </c>
      <c r="AF372" s="51">
        <v>1</v>
      </c>
      <c r="AG372" s="50" t="s">
        <v>1</v>
      </c>
      <c r="AH372" s="49">
        <f t="shared" si="532"/>
        <v>2.4</v>
      </c>
      <c r="AI372" s="48">
        <f t="shared" si="533"/>
        <v>0.13800000000000001</v>
      </c>
      <c r="AJ372" s="47">
        <f t="shared" si="534"/>
        <v>13.8</v>
      </c>
      <c r="AK372" s="46" t="s">
        <v>58</v>
      </c>
      <c r="AL372" s="45"/>
      <c r="AM372" s="44">
        <f t="shared" si="535"/>
        <v>338</v>
      </c>
      <c r="AN372" s="43">
        <f t="shared" si="536"/>
        <v>405.6</v>
      </c>
      <c r="AO372" s="42">
        <f t="shared" si="537"/>
        <v>1352</v>
      </c>
      <c r="AP372" s="41">
        <f t="shared" si="538"/>
        <v>1622.4</v>
      </c>
      <c r="AU372" s="66">
        <v>100</v>
      </c>
      <c r="AV372" s="40">
        <v>1352</v>
      </c>
      <c r="AX372" s="480"/>
    </row>
    <row r="373" spans="1:50">
      <c r="A373" s="73" t="s">
        <v>1529</v>
      </c>
      <c r="B373" s="72" t="s">
        <v>53</v>
      </c>
      <c r="C373" s="71" t="s">
        <v>57</v>
      </c>
      <c r="D373" s="74">
        <v>1000</v>
      </c>
      <c r="E373" s="74">
        <v>600</v>
      </c>
      <c r="F373" s="70" t="str">
        <f t="shared" si="525"/>
        <v>1000x600x65/80</v>
      </c>
      <c r="G373" s="69" t="s">
        <v>56</v>
      </c>
      <c r="H373" s="68" t="s">
        <v>55</v>
      </c>
      <c r="I373" s="67" t="s">
        <v>1</v>
      </c>
      <c r="J373" s="65" t="str">
        <f t="shared" si="526"/>
        <v>A</v>
      </c>
      <c r="K373" s="64"/>
      <c r="L373" s="64" t="str">
        <f t="shared" si="527"/>
        <v>A</v>
      </c>
      <c r="M373" s="63"/>
      <c r="N373" s="62">
        <v>4</v>
      </c>
      <c r="O373" s="55">
        <v>2.4</v>
      </c>
      <c r="P373" s="54">
        <v>0.17399999999999999</v>
      </c>
      <c r="Q373" s="53">
        <f t="shared" si="528"/>
        <v>17.399999999999999</v>
      </c>
      <c r="R373" s="61"/>
      <c r="S373" s="60"/>
      <c r="T373" s="59"/>
      <c r="U373" s="55"/>
      <c r="V373" s="54"/>
      <c r="W373" s="55"/>
      <c r="X373" s="55"/>
      <c r="Y373" s="58"/>
      <c r="Z373" s="57">
        <v>468</v>
      </c>
      <c r="AA373" s="56" t="s">
        <v>3</v>
      </c>
      <c r="AB373" s="55">
        <f t="shared" si="529"/>
        <v>1123.2</v>
      </c>
      <c r="AC373" s="54">
        <f t="shared" si="530"/>
        <v>81.431999999999988</v>
      </c>
      <c r="AD373" s="53">
        <f t="shared" si="531"/>
        <v>8143.1999999999989</v>
      </c>
      <c r="AE373" s="52" t="s">
        <v>2</v>
      </c>
      <c r="AF373" s="51">
        <v>1</v>
      </c>
      <c r="AG373" s="50" t="s">
        <v>1</v>
      </c>
      <c r="AH373" s="49">
        <f t="shared" si="532"/>
        <v>2.4</v>
      </c>
      <c r="AI373" s="48">
        <f t="shared" si="533"/>
        <v>0.17399999999999999</v>
      </c>
      <c r="AJ373" s="47">
        <f t="shared" si="534"/>
        <v>17.399999999999999</v>
      </c>
      <c r="AK373" s="46" t="s">
        <v>54</v>
      </c>
      <c r="AL373" s="45"/>
      <c r="AM373" s="44">
        <f t="shared" si="535"/>
        <v>440</v>
      </c>
      <c r="AN373" s="43">
        <f t="shared" si="536"/>
        <v>528</v>
      </c>
      <c r="AO373" s="42">
        <f t="shared" si="537"/>
        <v>1760</v>
      </c>
      <c r="AP373" s="41">
        <f t="shared" si="538"/>
        <v>2112</v>
      </c>
      <c r="AU373" s="66">
        <v>100</v>
      </c>
      <c r="AV373" s="40">
        <v>1760</v>
      </c>
      <c r="AX373" s="480"/>
    </row>
    <row r="374" spans="1:50">
      <c r="A374" s="73" t="s">
        <v>1529</v>
      </c>
      <c r="B374" s="72" t="s">
        <v>53</v>
      </c>
      <c r="C374" s="71">
        <v>60</v>
      </c>
      <c r="D374" s="74">
        <v>1000</v>
      </c>
      <c r="E374" s="74">
        <v>600</v>
      </c>
      <c r="F374" s="70" t="str">
        <f t="shared" si="525"/>
        <v>1000x600x60</v>
      </c>
      <c r="G374" s="69" t="s">
        <v>52</v>
      </c>
      <c r="H374" s="68" t="s">
        <v>51</v>
      </c>
      <c r="I374" s="67" t="s">
        <v>1</v>
      </c>
      <c r="J374" s="65" t="str">
        <f t="shared" si="526"/>
        <v>A</v>
      </c>
      <c r="K374" s="64"/>
      <c r="L374" s="64" t="str">
        <f t="shared" si="527"/>
        <v>A</v>
      </c>
      <c r="M374" s="63"/>
      <c r="N374" s="62">
        <v>4</v>
      </c>
      <c r="O374" s="55">
        <v>2.4</v>
      </c>
      <c r="P374" s="54">
        <v>0.14399999999999999</v>
      </c>
      <c r="Q374" s="53">
        <f t="shared" si="528"/>
        <v>14.399999999999999</v>
      </c>
      <c r="R374" s="61"/>
      <c r="S374" s="60"/>
      <c r="T374" s="59"/>
      <c r="U374" s="55"/>
      <c r="V374" s="54"/>
      <c r="W374" s="55"/>
      <c r="X374" s="55"/>
      <c r="Y374" s="58"/>
      <c r="Z374" s="57">
        <v>572</v>
      </c>
      <c r="AA374" s="56" t="s">
        <v>3</v>
      </c>
      <c r="AB374" s="55">
        <f t="shared" si="529"/>
        <v>1372.8</v>
      </c>
      <c r="AC374" s="54">
        <f t="shared" si="530"/>
        <v>82.367999999999995</v>
      </c>
      <c r="AD374" s="53">
        <f t="shared" si="531"/>
        <v>8236.7999999999993</v>
      </c>
      <c r="AE374" s="52" t="s">
        <v>2</v>
      </c>
      <c r="AF374" s="51">
        <v>1</v>
      </c>
      <c r="AG374" s="50" t="s">
        <v>1</v>
      </c>
      <c r="AH374" s="49">
        <f t="shared" si="532"/>
        <v>2.4</v>
      </c>
      <c r="AI374" s="48">
        <f t="shared" si="533"/>
        <v>0.14399999999999999</v>
      </c>
      <c r="AJ374" s="47">
        <f t="shared" si="534"/>
        <v>14.399999999999999</v>
      </c>
      <c r="AK374" s="46" t="s">
        <v>50</v>
      </c>
      <c r="AL374" s="45"/>
      <c r="AM374" s="44">
        <f t="shared" si="535"/>
        <v>334</v>
      </c>
      <c r="AN374" s="43">
        <f t="shared" si="536"/>
        <v>400.8</v>
      </c>
      <c r="AO374" s="42">
        <f t="shared" si="537"/>
        <v>1336</v>
      </c>
      <c r="AP374" s="41">
        <f t="shared" si="538"/>
        <v>1603.2</v>
      </c>
      <c r="AU374" s="66">
        <v>100</v>
      </c>
      <c r="AV374" s="40">
        <v>1336</v>
      </c>
      <c r="AX374" s="480"/>
    </row>
    <row r="375" spans="1:50">
      <c r="A375" s="73" t="s">
        <v>1529</v>
      </c>
      <c r="B375" s="70" t="s">
        <v>38</v>
      </c>
      <c r="C375" s="71" t="s">
        <v>49</v>
      </c>
      <c r="D375" s="71">
        <v>1000</v>
      </c>
      <c r="E375" s="71">
        <v>300</v>
      </c>
      <c r="F375" s="70" t="str">
        <f t="shared" si="525"/>
        <v>1000x300x5/25</v>
      </c>
      <c r="G375" s="69" t="s">
        <v>48</v>
      </c>
      <c r="H375" s="68" t="s">
        <v>47</v>
      </c>
      <c r="I375" s="67" t="s">
        <v>1</v>
      </c>
      <c r="J375" s="65" t="str">
        <f t="shared" si="526"/>
        <v>A</v>
      </c>
      <c r="K375" s="64"/>
      <c r="L375" s="64" t="str">
        <f t="shared" si="527"/>
        <v>A</v>
      </c>
      <c r="M375" s="63"/>
      <c r="N375" s="62">
        <v>20</v>
      </c>
      <c r="O375" s="55">
        <v>3</v>
      </c>
      <c r="P375" s="54">
        <v>7.4999999999999997E-2</v>
      </c>
      <c r="Q375" s="53">
        <f t="shared" si="528"/>
        <v>12</v>
      </c>
      <c r="R375" s="61"/>
      <c r="S375" s="60"/>
      <c r="T375" s="59"/>
      <c r="U375" s="55"/>
      <c r="V375" s="54"/>
      <c r="W375" s="55"/>
      <c r="X375" s="55"/>
      <c r="Y375" s="58"/>
      <c r="Z375" s="57">
        <v>1092</v>
      </c>
      <c r="AA375" s="56" t="s">
        <v>3</v>
      </c>
      <c r="AB375" s="55">
        <f t="shared" si="529"/>
        <v>3276</v>
      </c>
      <c r="AC375" s="54">
        <f t="shared" si="530"/>
        <v>81.899999999999991</v>
      </c>
      <c r="AD375" s="53">
        <f t="shared" si="531"/>
        <v>13104</v>
      </c>
      <c r="AE375" s="52" t="s">
        <v>2</v>
      </c>
      <c r="AF375" s="51">
        <v>1</v>
      </c>
      <c r="AG375" s="50" t="s">
        <v>1</v>
      </c>
      <c r="AH375" s="49">
        <f t="shared" si="532"/>
        <v>3</v>
      </c>
      <c r="AI375" s="48">
        <f t="shared" si="533"/>
        <v>7.4999999999999997E-2</v>
      </c>
      <c r="AJ375" s="47">
        <f t="shared" si="534"/>
        <v>12</v>
      </c>
      <c r="AK375" s="46" t="s">
        <v>46</v>
      </c>
      <c r="AL375" s="45"/>
      <c r="AM375" s="44">
        <f t="shared" si="535"/>
        <v>174</v>
      </c>
      <c r="AN375" s="43">
        <f t="shared" si="536"/>
        <v>208.8</v>
      </c>
      <c r="AO375" s="42">
        <f t="shared" si="537"/>
        <v>3480</v>
      </c>
      <c r="AP375" s="41">
        <f t="shared" si="538"/>
        <v>4176</v>
      </c>
      <c r="AU375" s="66">
        <v>160</v>
      </c>
      <c r="AV375" s="40">
        <v>3480</v>
      </c>
      <c r="AX375" s="480"/>
    </row>
    <row r="376" spans="1:50">
      <c r="A376" s="73" t="s">
        <v>1529</v>
      </c>
      <c r="B376" s="72" t="s">
        <v>38</v>
      </c>
      <c r="C376" s="71" t="s">
        <v>45</v>
      </c>
      <c r="D376" s="74">
        <v>1000</v>
      </c>
      <c r="E376" s="74">
        <v>300</v>
      </c>
      <c r="F376" s="70" t="str">
        <f t="shared" si="525"/>
        <v>1000x300x5/25/45</v>
      </c>
      <c r="G376" s="69" t="s">
        <v>44</v>
      </c>
      <c r="H376" s="68" t="s">
        <v>43</v>
      </c>
      <c r="I376" s="67" t="s">
        <v>1</v>
      </c>
      <c r="J376" s="65" t="str">
        <f t="shared" si="526"/>
        <v>A</v>
      </c>
      <c r="K376" s="64"/>
      <c r="L376" s="64" t="str">
        <f t="shared" si="527"/>
        <v>A</v>
      </c>
      <c r="M376" s="63"/>
      <c r="N376" s="62">
        <v>12</v>
      </c>
      <c r="O376" s="55">
        <v>3.6</v>
      </c>
      <c r="P376" s="54">
        <v>0.09</v>
      </c>
      <c r="Q376" s="53">
        <f t="shared" si="528"/>
        <v>14.399999999999999</v>
      </c>
      <c r="R376" s="61"/>
      <c r="S376" s="60"/>
      <c r="T376" s="59"/>
      <c r="U376" s="55"/>
      <c r="V376" s="54"/>
      <c r="W376" s="55"/>
      <c r="X376" s="55"/>
      <c r="Y376" s="58"/>
      <c r="Z376" s="57">
        <v>884</v>
      </c>
      <c r="AA376" s="56" t="s">
        <v>3</v>
      </c>
      <c r="AB376" s="55">
        <f t="shared" si="529"/>
        <v>3182.4</v>
      </c>
      <c r="AC376" s="54">
        <f t="shared" si="530"/>
        <v>79.56</v>
      </c>
      <c r="AD376" s="53">
        <f t="shared" si="531"/>
        <v>12729.599999999999</v>
      </c>
      <c r="AE376" s="52" t="s">
        <v>2</v>
      </c>
      <c r="AF376" s="51">
        <v>1</v>
      </c>
      <c r="AG376" s="50" t="s">
        <v>1</v>
      </c>
      <c r="AH376" s="49">
        <f t="shared" si="532"/>
        <v>3.6</v>
      </c>
      <c r="AI376" s="48">
        <f t="shared" si="533"/>
        <v>0.09</v>
      </c>
      <c r="AJ376" s="47">
        <f t="shared" si="534"/>
        <v>14.399999999999999</v>
      </c>
      <c r="AK376" s="46" t="s">
        <v>42</v>
      </c>
      <c r="AL376" s="45"/>
      <c r="AM376" s="44">
        <f t="shared" si="535"/>
        <v>322</v>
      </c>
      <c r="AN376" s="43">
        <f t="shared" si="536"/>
        <v>386.4</v>
      </c>
      <c r="AO376" s="42">
        <f t="shared" si="537"/>
        <v>3864</v>
      </c>
      <c r="AP376" s="41">
        <f t="shared" si="538"/>
        <v>4636.8</v>
      </c>
      <c r="AU376" s="66">
        <v>160</v>
      </c>
      <c r="AV376" s="40">
        <v>3864</v>
      </c>
      <c r="AX376" s="480"/>
    </row>
    <row r="377" spans="1:50">
      <c r="A377" s="73" t="s">
        <v>1529</v>
      </c>
      <c r="B377" s="72" t="s">
        <v>38</v>
      </c>
      <c r="C377" s="71">
        <v>20</v>
      </c>
      <c r="D377" s="74">
        <v>1000</v>
      </c>
      <c r="E377" s="74">
        <v>300</v>
      </c>
      <c r="F377" s="70" t="str">
        <f t="shared" si="525"/>
        <v>1000x300x20</v>
      </c>
      <c r="G377" s="69" t="s">
        <v>41</v>
      </c>
      <c r="H377" s="68" t="s">
        <v>40</v>
      </c>
      <c r="I377" s="67" t="s">
        <v>1</v>
      </c>
      <c r="J377" s="65" t="str">
        <f t="shared" si="526"/>
        <v>A</v>
      </c>
      <c r="K377" s="64"/>
      <c r="L377" s="64" t="str">
        <f t="shared" si="527"/>
        <v>A</v>
      </c>
      <c r="M377" s="63"/>
      <c r="N377" s="62">
        <v>16</v>
      </c>
      <c r="O377" s="55">
        <v>4.8</v>
      </c>
      <c r="P377" s="54">
        <v>9.6000000000000002E-2</v>
      </c>
      <c r="Q377" s="53">
        <f t="shared" si="528"/>
        <v>15.36</v>
      </c>
      <c r="R377" s="61"/>
      <c r="S377" s="60"/>
      <c r="T377" s="59"/>
      <c r="U377" s="55"/>
      <c r="V377" s="54"/>
      <c r="W377" s="55"/>
      <c r="X377" s="55"/>
      <c r="Y377" s="58"/>
      <c r="Z377" s="57">
        <v>832</v>
      </c>
      <c r="AA377" s="56" t="s">
        <v>3</v>
      </c>
      <c r="AB377" s="55">
        <f t="shared" si="529"/>
        <v>3993.6</v>
      </c>
      <c r="AC377" s="54">
        <f t="shared" si="530"/>
        <v>79.872</v>
      </c>
      <c r="AD377" s="53">
        <f t="shared" si="531"/>
        <v>12779.52</v>
      </c>
      <c r="AE377" s="52" t="s">
        <v>2</v>
      </c>
      <c r="AF377" s="51">
        <v>1</v>
      </c>
      <c r="AG377" s="50" t="s">
        <v>1</v>
      </c>
      <c r="AH377" s="49">
        <f t="shared" si="532"/>
        <v>4.8</v>
      </c>
      <c r="AI377" s="48">
        <f t="shared" si="533"/>
        <v>9.6000000000000002E-2</v>
      </c>
      <c r="AJ377" s="47">
        <f t="shared" si="534"/>
        <v>15.36</v>
      </c>
      <c r="AK377" s="46" t="s">
        <v>39</v>
      </c>
      <c r="AL377" s="45"/>
      <c r="AM377" s="44">
        <f t="shared" si="535"/>
        <v>104</v>
      </c>
      <c r="AN377" s="43">
        <f t="shared" si="536"/>
        <v>124.8</v>
      </c>
      <c r="AO377" s="42">
        <f t="shared" si="537"/>
        <v>1664</v>
      </c>
      <c r="AP377" s="41">
        <f t="shared" si="538"/>
        <v>1996.8</v>
      </c>
      <c r="AU377" s="66">
        <v>160</v>
      </c>
      <c r="AV377" s="40">
        <v>1664</v>
      </c>
      <c r="AX377" s="480"/>
    </row>
    <row r="378" spans="1:50">
      <c r="A378" s="73" t="s">
        <v>1529</v>
      </c>
      <c r="B378" s="72" t="s">
        <v>38</v>
      </c>
      <c r="C378" s="71">
        <v>40</v>
      </c>
      <c r="D378" s="74">
        <v>1000</v>
      </c>
      <c r="E378" s="74">
        <v>300</v>
      </c>
      <c r="F378" s="70" t="str">
        <f t="shared" si="525"/>
        <v>1000x300x40</v>
      </c>
      <c r="G378" s="69" t="s">
        <v>37</v>
      </c>
      <c r="H378" s="68" t="s">
        <v>36</v>
      </c>
      <c r="I378" s="67" t="s">
        <v>1</v>
      </c>
      <c r="J378" s="65" t="str">
        <f t="shared" si="526"/>
        <v>A</v>
      </c>
      <c r="K378" s="64"/>
      <c r="L378" s="64" t="str">
        <f t="shared" si="527"/>
        <v>A</v>
      </c>
      <c r="M378" s="63"/>
      <c r="N378" s="62">
        <v>8</v>
      </c>
      <c r="O378" s="55">
        <v>2.4</v>
      </c>
      <c r="P378" s="54">
        <v>9.6000000000000002E-2</v>
      </c>
      <c r="Q378" s="53">
        <f t="shared" si="528"/>
        <v>15.36</v>
      </c>
      <c r="R378" s="61"/>
      <c r="S378" s="60"/>
      <c r="T378" s="59"/>
      <c r="U378" s="55"/>
      <c r="V378" s="54"/>
      <c r="W378" s="55"/>
      <c r="X378" s="55"/>
      <c r="Y378" s="58"/>
      <c r="Z378" s="57">
        <v>832</v>
      </c>
      <c r="AA378" s="56" t="s">
        <v>3</v>
      </c>
      <c r="AB378" s="55">
        <f t="shared" si="529"/>
        <v>1996.8</v>
      </c>
      <c r="AC378" s="54">
        <f t="shared" si="530"/>
        <v>79.872</v>
      </c>
      <c r="AD378" s="53">
        <f t="shared" si="531"/>
        <v>12779.52</v>
      </c>
      <c r="AE378" s="52" t="s">
        <v>2</v>
      </c>
      <c r="AF378" s="51">
        <v>1</v>
      </c>
      <c r="AG378" s="50" t="s">
        <v>1</v>
      </c>
      <c r="AH378" s="49">
        <f t="shared" si="532"/>
        <v>2.4</v>
      </c>
      <c r="AI378" s="48">
        <f t="shared" si="533"/>
        <v>9.6000000000000002E-2</v>
      </c>
      <c r="AJ378" s="47">
        <f t="shared" si="534"/>
        <v>15.36</v>
      </c>
      <c r="AK378" s="46" t="s">
        <v>35</v>
      </c>
      <c r="AL378" s="45"/>
      <c r="AM378" s="44">
        <f t="shared" si="535"/>
        <v>220</v>
      </c>
      <c r="AN378" s="43">
        <f t="shared" si="536"/>
        <v>264</v>
      </c>
      <c r="AO378" s="42">
        <f t="shared" si="537"/>
        <v>1760</v>
      </c>
      <c r="AP378" s="41">
        <f t="shared" si="538"/>
        <v>2112</v>
      </c>
      <c r="AU378" s="66">
        <v>160</v>
      </c>
      <c r="AV378" s="40">
        <v>1760</v>
      </c>
      <c r="AX378" s="480"/>
    </row>
    <row r="379" spans="1:50">
      <c r="A379" s="73" t="s">
        <v>1529</v>
      </c>
      <c r="B379" s="70" t="s">
        <v>24</v>
      </c>
      <c r="C379" s="71" t="s">
        <v>20</v>
      </c>
      <c r="D379" s="71">
        <v>1000</v>
      </c>
      <c r="E379" s="71">
        <v>300</v>
      </c>
      <c r="F379" s="70" t="str">
        <f t="shared" si="525"/>
        <v>1000x300x20/40</v>
      </c>
      <c r="G379" s="69" t="s">
        <v>34</v>
      </c>
      <c r="H379" s="68" t="s">
        <v>33</v>
      </c>
      <c r="I379" s="67" t="s">
        <v>1</v>
      </c>
      <c r="J379" s="65" t="str">
        <f t="shared" si="526"/>
        <v>A</v>
      </c>
      <c r="K379" s="64"/>
      <c r="L379" s="64" t="str">
        <f t="shared" si="527"/>
        <v>A</v>
      </c>
      <c r="M379" s="63"/>
      <c r="N379" s="62">
        <v>16</v>
      </c>
      <c r="O379" s="55">
        <v>2.4</v>
      </c>
      <c r="P379" s="54">
        <v>9.6000000000000002E-2</v>
      </c>
      <c r="Q379" s="53">
        <f t="shared" si="528"/>
        <v>9.6</v>
      </c>
      <c r="R379" s="61"/>
      <c r="S379" s="60"/>
      <c r="T379" s="59"/>
      <c r="U379" s="55"/>
      <c r="V379" s="54"/>
      <c r="W379" s="55"/>
      <c r="X379" s="55"/>
      <c r="Y379" s="58"/>
      <c r="Z379" s="57">
        <v>832</v>
      </c>
      <c r="AA379" s="56" t="s">
        <v>3</v>
      </c>
      <c r="AB379" s="55">
        <f t="shared" si="529"/>
        <v>1996.8</v>
      </c>
      <c r="AC379" s="54">
        <f t="shared" si="530"/>
        <v>79.872</v>
      </c>
      <c r="AD379" s="53">
        <f t="shared" si="531"/>
        <v>7987.2</v>
      </c>
      <c r="AE379" s="52" t="s">
        <v>2</v>
      </c>
      <c r="AF379" s="51">
        <v>1</v>
      </c>
      <c r="AG379" s="50" t="s">
        <v>1</v>
      </c>
      <c r="AH379" s="49">
        <f t="shared" si="532"/>
        <v>2.4</v>
      </c>
      <c r="AI379" s="48">
        <f t="shared" si="533"/>
        <v>9.6000000000000002E-2</v>
      </c>
      <c r="AJ379" s="47">
        <f t="shared" si="534"/>
        <v>9.6</v>
      </c>
      <c r="AK379" s="46" t="s">
        <v>32</v>
      </c>
      <c r="AL379" s="45"/>
      <c r="AM379" s="44">
        <f t="shared" si="535"/>
        <v>206</v>
      </c>
      <c r="AN379" s="43">
        <f t="shared" si="536"/>
        <v>247.2</v>
      </c>
      <c r="AO379" s="42">
        <f t="shared" si="537"/>
        <v>3296</v>
      </c>
      <c r="AP379" s="41">
        <f t="shared" si="538"/>
        <v>3955.2</v>
      </c>
      <c r="AU379" s="66">
        <v>100</v>
      </c>
      <c r="AV379" s="40">
        <v>3296</v>
      </c>
      <c r="AX379" s="480"/>
    </row>
    <row r="380" spans="1:50">
      <c r="A380" s="73" t="s">
        <v>1529</v>
      </c>
      <c r="B380" s="72" t="s">
        <v>24</v>
      </c>
      <c r="C380" s="71" t="s">
        <v>31</v>
      </c>
      <c r="D380" s="74">
        <v>1000</v>
      </c>
      <c r="E380" s="74">
        <v>300</v>
      </c>
      <c r="F380" s="70" t="str">
        <f t="shared" si="525"/>
        <v>1000x300x20/40/60</v>
      </c>
      <c r="G380" s="69" t="s">
        <v>30</v>
      </c>
      <c r="H380" s="68" t="s">
        <v>29</v>
      </c>
      <c r="I380" s="67" t="s">
        <v>1</v>
      </c>
      <c r="J380" s="65" t="str">
        <f t="shared" si="526"/>
        <v>A</v>
      </c>
      <c r="K380" s="64"/>
      <c r="L380" s="64" t="str">
        <f t="shared" si="527"/>
        <v>A</v>
      </c>
      <c r="M380" s="63"/>
      <c r="N380" s="62">
        <v>12</v>
      </c>
      <c r="O380" s="55">
        <v>3.6</v>
      </c>
      <c r="P380" s="54">
        <v>0.14399999999999999</v>
      </c>
      <c r="Q380" s="53">
        <f t="shared" si="528"/>
        <v>14.399999999999999</v>
      </c>
      <c r="R380" s="61"/>
      <c r="S380" s="60"/>
      <c r="T380" s="59"/>
      <c r="U380" s="55"/>
      <c r="V380" s="54"/>
      <c r="W380" s="55"/>
      <c r="X380" s="55"/>
      <c r="Y380" s="58"/>
      <c r="Z380" s="57">
        <v>572</v>
      </c>
      <c r="AA380" s="56" t="s">
        <v>3</v>
      </c>
      <c r="AB380" s="55">
        <f t="shared" si="529"/>
        <v>2059.2000000000003</v>
      </c>
      <c r="AC380" s="54">
        <f t="shared" si="530"/>
        <v>82.367999999999995</v>
      </c>
      <c r="AD380" s="53">
        <f t="shared" si="531"/>
        <v>8236.7999999999993</v>
      </c>
      <c r="AE380" s="52" t="s">
        <v>2</v>
      </c>
      <c r="AF380" s="51">
        <v>1</v>
      </c>
      <c r="AG380" s="50" t="s">
        <v>1</v>
      </c>
      <c r="AH380" s="49">
        <f t="shared" si="532"/>
        <v>3.6</v>
      </c>
      <c r="AI380" s="48">
        <f t="shared" si="533"/>
        <v>0.14399999999999999</v>
      </c>
      <c r="AJ380" s="47">
        <f t="shared" si="534"/>
        <v>14.399999999999999</v>
      </c>
      <c r="AK380" s="46" t="s">
        <v>28</v>
      </c>
      <c r="AL380" s="45"/>
      <c r="AM380" s="44">
        <f t="shared" si="535"/>
        <v>260</v>
      </c>
      <c r="AN380" s="43">
        <f t="shared" si="536"/>
        <v>312</v>
      </c>
      <c r="AO380" s="42">
        <f t="shared" si="537"/>
        <v>3120</v>
      </c>
      <c r="AP380" s="41">
        <f t="shared" si="538"/>
        <v>3744</v>
      </c>
      <c r="AU380" s="66">
        <v>100</v>
      </c>
      <c r="AV380" s="40">
        <v>3120</v>
      </c>
      <c r="AX380" s="480"/>
    </row>
    <row r="381" spans="1:50">
      <c r="A381" s="73" t="s">
        <v>1529</v>
      </c>
      <c r="B381" s="72" t="s">
        <v>24</v>
      </c>
      <c r="C381" s="71">
        <v>20</v>
      </c>
      <c r="D381" s="74">
        <v>1000</v>
      </c>
      <c r="E381" s="74">
        <v>300</v>
      </c>
      <c r="F381" s="70" t="str">
        <f t="shared" si="525"/>
        <v>1000x300x20</v>
      </c>
      <c r="G381" s="69" t="s">
        <v>27</v>
      </c>
      <c r="H381" s="68" t="s">
        <v>26</v>
      </c>
      <c r="I381" s="67" t="s">
        <v>1</v>
      </c>
      <c r="J381" s="65" t="str">
        <f t="shared" si="526"/>
        <v>A</v>
      </c>
      <c r="K381" s="64"/>
      <c r="L381" s="64" t="str">
        <f t="shared" si="527"/>
        <v>A</v>
      </c>
      <c r="M381" s="63"/>
      <c r="N381" s="62">
        <v>24</v>
      </c>
      <c r="O381" s="55">
        <v>7.2</v>
      </c>
      <c r="P381" s="54">
        <v>0.14399999999999999</v>
      </c>
      <c r="Q381" s="53">
        <f t="shared" si="528"/>
        <v>14.399999999999999</v>
      </c>
      <c r="R381" s="61"/>
      <c r="S381" s="60"/>
      <c r="T381" s="59"/>
      <c r="U381" s="55"/>
      <c r="V381" s="54"/>
      <c r="W381" s="55"/>
      <c r="X381" s="55"/>
      <c r="Y381" s="58"/>
      <c r="Z381" s="57">
        <v>572</v>
      </c>
      <c r="AA381" s="56" t="s">
        <v>3</v>
      </c>
      <c r="AB381" s="55">
        <f t="shared" si="529"/>
        <v>4118.4000000000005</v>
      </c>
      <c r="AC381" s="54">
        <f t="shared" si="530"/>
        <v>82.367999999999995</v>
      </c>
      <c r="AD381" s="53">
        <f t="shared" si="531"/>
        <v>8236.7999999999993</v>
      </c>
      <c r="AE381" s="52" t="s">
        <v>2</v>
      </c>
      <c r="AF381" s="51">
        <v>1</v>
      </c>
      <c r="AG381" s="50" t="s">
        <v>1</v>
      </c>
      <c r="AH381" s="49">
        <f t="shared" si="532"/>
        <v>7.2</v>
      </c>
      <c r="AI381" s="48">
        <f t="shared" si="533"/>
        <v>0.14399999999999999</v>
      </c>
      <c r="AJ381" s="47">
        <f t="shared" si="534"/>
        <v>14.399999999999999</v>
      </c>
      <c r="AK381" s="46" t="s">
        <v>25</v>
      </c>
      <c r="AL381" s="45"/>
      <c r="AM381" s="44">
        <f t="shared" si="535"/>
        <v>86</v>
      </c>
      <c r="AN381" s="43">
        <f t="shared" si="536"/>
        <v>103.2</v>
      </c>
      <c r="AO381" s="42">
        <f t="shared" si="537"/>
        <v>2064</v>
      </c>
      <c r="AP381" s="41">
        <f t="shared" si="538"/>
        <v>2476.8000000000002</v>
      </c>
      <c r="AU381" s="66">
        <v>100</v>
      </c>
      <c r="AV381" s="40">
        <v>2064</v>
      </c>
      <c r="AX381" s="480"/>
    </row>
    <row r="382" spans="1:50">
      <c r="A382" s="73" t="s">
        <v>1529</v>
      </c>
      <c r="B382" s="72" t="s">
        <v>24</v>
      </c>
      <c r="C382" s="71">
        <v>40</v>
      </c>
      <c r="D382" s="74">
        <v>1000</v>
      </c>
      <c r="E382" s="74">
        <v>300</v>
      </c>
      <c r="F382" s="70" t="str">
        <f t="shared" si="525"/>
        <v>1000x300x40</v>
      </c>
      <c r="G382" s="69" t="s">
        <v>23</v>
      </c>
      <c r="H382" s="68" t="s">
        <v>22</v>
      </c>
      <c r="I382" s="67" t="s">
        <v>1</v>
      </c>
      <c r="J382" s="65" t="str">
        <f t="shared" si="526"/>
        <v>A</v>
      </c>
      <c r="K382" s="64"/>
      <c r="L382" s="64" t="str">
        <f t="shared" si="527"/>
        <v>A</v>
      </c>
      <c r="M382" s="63"/>
      <c r="N382" s="62">
        <v>12</v>
      </c>
      <c r="O382" s="55">
        <v>3.6</v>
      </c>
      <c r="P382" s="54">
        <v>0.14399999999999999</v>
      </c>
      <c r="Q382" s="53">
        <f t="shared" si="528"/>
        <v>14.399999999999999</v>
      </c>
      <c r="R382" s="61"/>
      <c r="S382" s="60"/>
      <c r="T382" s="59"/>
      <c r="U382" s="55"/>
      <c r="V382" s="54"/>
      <c r="W382" s="55"/>
      <c r="X382" s="55"/>
      <c r="Y382" s="58"/>
      <c r="Z382" s="57">
        <v>572</v>
      </c>
      <c r="AA382" s="56" t="s">
        <v>3</v>
      </c>
      <c r="AB382" s="55">
        <f t="shared" si="529"/>
        <v>2059.2000000000003</v>
      </c>
      <c r="AC382" s="54">
        <f t="shared" si="530"/>
        <v>82.367999999999995</v>
      </c>
      <c r="AD382" s="53">
        <f t="shared" si="531"/>
        <v>8236.7999999999993</v>
      </c>
      <c r="AE382" s="52" t="s">
        <v>2</v>
      </c>
      <c r="AF382" s="51">
        <v>1</v>
      </c>
      <c r="AG382" s="50" t="s">
        <v>1</v>
      </c>
      <c r="AH382" s="49">
        <f t="shared" si="532"/>
        <v>3.6</v>
      </c>
      <c r="AI382" s="48">
        <f t="shared" si="533"/>
        <v>0.14399999999999999</v>
      </c>
      <c r="AJ382" s="47">
        <f t="shared" si="534"/>
        <v>14.399999999999999</v>
      </c>
      <c r="AK382" s="46" t="s">
        <v>21</v>
      </c>
      <c r="AL382" s="45"/>
      <c r="AM382" s="44">
        <f t="shared" si="535"/>
        <v>144</v>
      </c>
      <c r="AN382" s="43">
        <f t="shared" si="536"/>
        <v>172.8</v>
      </c>
      <c r="AO382" s="42">
        <f t="shared" si="537"/>
        <v>1728</v>
      </c>
      <c r="AP382" s="41">
        <f t="shared" si="538"/>
        <v>2073.6</v>
      </c>
      <c r="AU382" s="66">
        <v>100</v>
      </c>
      <c r="AV382" s="40">
        <v>1728</v>
      </c>
      <c r="AX382" s="480"/>
    </row>
    <row r="383" spans="1:50">
      <c r="A383" s="73" t="s">
        <v>1529</v>
      </c>
      <c r="B383" s="70" t="s">
        <v>13</v>
      </c>
      <c r="C383" s="71" t="s">
        <v>20</v>
      </c>
      <c r="D383" s="71">
        <v>1000</v>
      </c>
      <c r="E383" s="71">
        <v>600</v>
      </c>
      <c r="F383" s="70" t="str">
        <f t="shared" si="525"/>
        <v>1000x600x20/40</v>
      </c>
      <c r="G383" s="69" t="s">
        <v>19</v>
      </c>
      <c r="H383" s="68" t="s">
        <v>1280</v>
      </c>
      <c r="I383" s="67" t="s">
        <v>1</v>
      </c>
      <c r="J383" s="65" t="str">
        <f t="shared" si="526"/>
        <v>A</v>
      </c>
      <c r="K383" s="64"/>
      <c r="L383" s="64" t="str">
        <f t="shared" si="527"/>
        <v>A</v>
      </c>
      <c r="M383" s="63"/>
      <c r="N383" s="62">
        <v>8</v>
      </c>
      <c r="O383" s="55">
        <v>4.8</v>
      </c>
      <c r="P383" s="54">
        <v>0.14399999999999999</v>
      </c>
      <c r="Q383" s="53">
        <f t="shared" si="528"/>
        <v>14.399999999999999</v>
      </c>
      <c r="R383" s="61"/>
      <c r="S383" s="60"/>
      <c r="T383" s="59"/>
      <c r="U383" s="55"/>
      <c r="V383" s="54"/>
      <c r="W383" s="55"/>
      <c r="X383" s="55"/>
      <c r="Y383" s="58"/>
      <c r="Z383" s="57">
        <v>572</v>
      </c>
      <c r="AA383" s="56" t="s">
        <v>3</v>
      </c>
      <c r="AB383" s="55">
        <f t="shared" si="529"/>
        <v>2745.6</v>
      </c>
      <c r="AC383" s="54">
        <f t="shared" si="530"/>
        <v>82.367999999999995</v>
      </c>
      <c r="AD383" s="53">
        <f t="shared" si="531"/>
        <v>8236.7999999999993</v>
      </c>
      <c r="AE383" s="52" t="s">
        <v>2</v>
      </c>
      <c r="AF383" s="51">
        <v>1</v>
      </c>
      <c r="AG383" s="50" t="s">
        <v>1</v>
      </c>
      <c r="AH383" s="49">
        <f t="shared" si="532"/>
        <v>4.8</v>
      </c>
      <c r="AI383" s="48">
        <f t="shared" si="533"/>
        <v>0.14399999999999999</v>
      </c>
      <c r="AJ383" s="47">
        <f t="shared" si="534"/>
        <v>14.399999999999999</v>
      </c>
      <c r="AK383" s="46" t="s">
        <v>18</v>
      </c>
      <c r="AL383" s="45"/>
      <c r="AM383" s="44">
        <f t="shared" si="535"/>
        <v>262</v>
      </c>
      <c r="AN383" s="43">
        <f t="shared" si="536"/>
        <v>314.39999999999998</v>
      </c>
      <c r="AO383" s="42">
        <f t="shared" si="537"/>
        <v>2096</v>
      </c>
      <c r="AP383" s="41">
        <f t="shared" si="538"/>
        <v>2515.1999999999998</v>
      </c>
      <c r="AU383" s="66">
        <v>100</v>
      </c>
      <c r="AV383" s="40">
        <v>2096</v>
      </c>
      <c r="AX383" s="480"/>
    </row>
    <row r="384" spans="1:50">
      <c r="A384" s="73" t="s">
        <v>1529</v>
      </c>
      <c r="B384" s="72" t="s">
        <v>13</v>
      </c>
      <c r="C384" s="71" t="s">
        <v>17</v>
      </c>
      <c r="D384" s="74">
        <v>1000</v>
      </c>
      <c r="E384" s="74">
        <v>600</v>
      </c>
      <c r="F384" s="70" t="str">
        <f t="shared" si="525"/>
        <v>1000x600x40/60</v>
      </c>
      <c r="G384" s="69" t="s">
        <v>16</v>
      </c>
      <c r="H384" s="68" t="s">
        <v>15</v>
      </c>
      <c r="I384" s="67" t="s">
        <v>1</v>
      </c>
      <c r="J384" s="65" t="str">
        <f t="shared" si="526"/>
        <v>A</v>
      </c>
      <c r="K384" s="64"/>
      <c r="L384" s="64" t="str">
        <f t="shared" si="527"/>
        <v>A</v>
      </c>
      <c r="M384" s="63"/>
      <c r="N384" s="62">
        <v>4</v>
      </c>
      <c r="O384" s="55">
        <v>2.4</v>
      </c>
      <c r="P384" s="54">
        <v>0.12</v>
      </c>
      <c r="Q384" s="53">
        <f t="shared" si="528"/>
        <v>12</v>
      </c>
      <c r="R384" s="61"/>
      <c r="S384" s="60"/>
      <c r="T384" s="59"/>
      <c r="U384" s="55"/>
      <c r="V384" s="54"/>
      <c r="W384" s="55"/>
      <c r="X384" s="55"/>
      <c r="Y384" s="58"/>
      <c r="Z384" s="57">
        <v>676</v>
      </c>
      <c r="AA384" s="56" t="s">
        <v>3</v>
      </c>
      <c r="AB384" s="55">
        <f t="shared" si="529"/>
        <v>1622.3999999999999</v>
      </c>
      <c r="AC384" s="54">
        <f t="shared" si="530"/>
        <v>81.11999999999999</v>
      </c>
      <c r="AD384" s="53">
        <f t="shared" si="531"/>
        <v>8112</v>
      </c>
      <c r="AE384" s="52" t="s">
        <v>2</v>
      </c>
      <c r="AF384" s="51">
        <v>1</v>
      </c>
      <c r="AG384" s="50" t="s">
        <v>1</v>
      </c>
      <c r="AH384" s="49">
        <f t="shared" si="532"/>
        <v>2.4</v>
      </c>
      <c r="AI384" s="48">
        <f t="shared" si="533"/>
        <v>0.12</v>
      </c>
      <c r="AJ384" s="47">
        <f t="shared" si="534"/>
        <v>12</v>
      </c>
      <c r="AK384" s="46" t="s">
        <v>14</v>
      </c>
      <c r="AL384" s="45"/>
      <c r="AM384" s="44">
        <f t="shared" si="535"/>
        <v>572</v>
      </c>
      <c r="AN384" s="43">
        <f t="shared" si="536"/>
        <v>686.4</v>
      </c>
      <c r="AO384" s="42">
        <f t="shared" si="537"/>
        <v>2288</v>
      </c>
      <c r="AP384" s="41">
        <f t="shared" si="538"/>
        <v>2745.6</v>
      </c>
      <c r="AU384" s="66">
        <v>100</v>
      </c>
      <c r="AV384" s="40">
        <v>2288</v>
      </c>
      <c r="AX384" s="480"/>
    </row>
    <row r="385" spans="1:50">
      <c r="A385" s="73" t="s">
        <v>1529</v>
      </c>
      <c r="B385" s="72" t="s">
        <v>13</v>
      </c>
      <c r="C385" s="71">
        <v>40</v>
      </c>
      <c r="D385" s="74">
        <v>1000</v>
      </c>
      <c r="E385" s="74">
        <v>600</v>
      </c>
      <c r="F385" s="70" t="str">
        <f t="shared" si="525"/>
        <v>1000x600x40</v>
      </c>
      <c r="G385" s="69" t="s">
        <v>12</v>
      </c>
      <c r="H385" s="68" t="s">
        <v>11</v>
      </c>
      <c r="I385" s="67" t="s">
        <v>1</v>
      </c>
      <c r="J385" s="65" t="str">
        <f t="shared" si="526"/>
        <v>A</v>
      </c>
      <c r="K385" s="64"/>
      <c r="L385" s="64" t="str">
        <f t="shared" si="527"/>
        <v>A</v>
      </c>
      <c r="M385" s="63"/>
      <c r="N385" s="62">
        <v>6</v>
      </c>
      <c r="O385" s="55">
        <v>3.6</v>
      </c>
      <c r="P385" s="54">
        <v>0.14399999999999999</v>
      </c>
      <c r="Q385" s="53">
        <f t="shared" si="528"/>
        <v>14.399999999999999</v>
      </c>
      <c r="R385" s="61"/>
      <c r="S385" s="60"/>
      <c r="T385" s="59"/>
      <c r="U385" s="55"/>
      <c r="V385" s="54"/>
      <c r="W385" s="55"/>
      <c r="X385" s="55"/>
      <c r="Y385" s="58"/>
      <c r="Z385" s="57">
        <v>572</v>
      </c>
      <c r="AA385" s="56" t="s">
        <v>3</v>
      </c>
      <c r="AB385" s="55">
        <f t="shared" si="529"/>
        <v>2059.2000000000003</v>
      </c>
      <c r="AC385" s="54">
        <f t="shared" si="530"/>
        <v>82.367999999999995</v>
      </c>
      <c r="AD385" s="53">
        <f t="shared" si="531"/>
        <v>8236.7999999999993</v>
      </c>
      <c r="AE385" s="52" t="s">
        <v>2</v>
      </c>
      <c r="AF385" s="51">
        <v>1</v>
      </c>
      <c r="AG385" s="50" t="s">
        <v>1</v>
      </c>
      <c r="AH385" s="49">
        <f t="shared" si="532"/>
        <v>3.6</v>
      </c>
      <c r="AI385" s="48">
        <f t="shared" si="533"/>
        <v>0.14399999999999999</v>
      </c>
      <c r="AJ385" s="47">
        <f t="shared" si="534"/>
        <v>14.399999999999999</v>
      </c>
      <c r="AK385" s="46" t="s">
        <v>10</v>
      </c>
      <c r="AL385" s="45"/>
      <c r="AM385" s="44">
        <f t="shared" si="535"/>
        <v>242</v>
      </c>
      <c r="AN385" s="43">
        <f t="shared" si="536"/>
        <v>290.39999999999998</v>
      </c>
      <c r="AO385" s="42">
        <f t="shared" si="537"/>
        <v>1452</v>
      </c>
      <c r="AP385" s="41">
        <f t="shared" si="538"/>
        <v>1742.4</v>
      </c>
      <c r="AU385" s="66">
        <v>100</v>
      </c>
      <c r="AV385" s="40">
        <v>1452</v>
      </c>
      <c r="AX385" s="480"/>
    </row>
    <row r="386" spans="1:50" ht="15.75" thickBot="1">
      <c r="A386" s="39" t="s">
        <v>1529</v>
      </c>
      <c r="B386" s="35" t="s">
        <v>6</v>
      </c>
      <c r="C386" s="37" t="s">
        <v>9</v>
      </c>
      <c r="D386" s="37">
        <v>1000</v>
      </c>
      <c r="E386" s="37" t="s">
        <v>5</v>
      </c>
      <c r="F386" s="35" t="str">
        <f t="shared" si="525"/>
        <v>1000x..x100/100</v>
      </c>
      <c r="G386" s="473" t="s">
        <v>8</v>
      </c>
      <c r="H386" s="34" t="s">
        <v>1277</v>
      </c>
      <c r="I386" s="33" t="s">
        <v>1</v>
      </c>
      <c r="J386" s="31" t="str">
        <f t="shared" si="526"/>
        <v>A</v>
      </c>
      <c r="K386" s="30"/>
      <c r="L386" s="30" t="str">
        <f t="shared" si="527"/>
        <v>A</v>
      </c>
      <c r="M386" s="29"/>
      <c r="N386" s="28">
        <v>24</v>
      </c>
      <c r="O386" s="23">
        <v>2.4</v>
      </c>
      <c r="P386" s="22">
        <v>0.12</v>
      </c>
      <c r="Q386" s="21">
        <f t="shared" si="528"/>
        <v>19.2</v>
      </c>
      <c r="R386" s="474"/>
      <c r="S386" s="475"/>
      <c r="T386" s="27"/>
      <c r="U386" s="23"/>
      <c r="V386" s="22"/>
      <c r="W386" s="23"/>
      <c r="X386" s="23"/>
      <c r="Y386" s="26"/>
      <c r="Z386" s="25">
        <v>676</v>
      </c>
      <c r="AA386" s="24" t="s">
        <v>3</v>
      </c>
      <c r="AB386" s="23">
        <f t="shared" si="529"/>
        <v>1622.3999999999999</v>
      </c>
      <c r="AC386" s="22">
        <f t="shared" si="530"/>
        <v>81.11999999999999</v>
      </c>
      <c r="AD386" s="21">
        <f t="shared" si="531"/>
        <v>12979.199999999999</v>
      </c>
      <c r="AE386" s="20" t="s">
        <v>2</v>
      </c>
      <c r="AF386" s="19">
        <v>1</v>
      </c>
      <c r="AG386" s="18" t="s">
        <v>1</v>
      </c>
      <c r="AH386" s="17">
        <f t="shared" si="532"/>
        <v>2.4</v>
      </c>
      <c r="AI386" s="16">
        <f t="shared" si="533"/>
        <v>0.12</v>
      </c>
      <c r="AJ386" s="15">
        <f t="shared" si="534"/>
        <v>19.2</v>
      </c>
      <c r="AK386" s="14" t="s">
        <v>7</v>
      </c>
      <c r="AL386" s="13"/>
      <c r="AM386" s="12">
        <f t="shared" si="535"/>
        <v>182</v>
      </c>
      <c r="AN386" s="11">
        <f t="shared" si="536"/>
        <v>218.4</v>
      </c>
      <c r="AO386" s="10">
        <f t="shared" si="537"/>
        <v>4368</v>
      </c>
      <c r="AP386" s="9">
        <f t="shared" si="538"/>
        <v>5241.6000000000004</v>
      </c>
      <c r="AU386" s="32">
        <v>160</v>
      </c>
      <c r="AV386" s="8">
        <v>4368</v>
      </c>
      <c r="AX386" s="480"/>
    </row>
    <row r="387" spans="1:50">
      <c r="AV387" s="2"/>
      <c r="AW387" s="2"/>
    </row>
    <row r="389" spans="1:50">
      <c r="G389" s="1">
        <v>228342</v>
      </c>
      <c r="H389" s="1" t="s">
        <v>2</v>
      </c>
      <c r="I389" s="7" t="s">
        <v>205</v>
      </c>
      <c r="J389" s="1" t="s">
        <v>2</v>
      </c>
      <c r="K389" s="1" t="s">
        <v>2</v>
      </c>
      <c r="AV389" s="478"/>
    </row>
    <row r="396" spans="1:50" ht="15.75">
      <c r="G396" s="500"/>
      <c r="H396" s="501"/>
      <c r="I396" s="501"/>
      <c r="J396" s="501"/>
      <c r="K396" s="501"/>
    </row>
    <row r="397" spans="1:50" ht="15.75">
      <c r="G397" s="500"/>
      <c r="H397" s="501"/>
      <c r="I397" s="501"/>
      <c r="J397" s="501"/>
      <c r="K397" s="501"/>
    </row>
    <row r="398" spans="1:50" ht="15.75">
      <c r="G398" s="500"/>
      <c r="H398" s="501"/>
      <c r="I398" s="501"/>
      <c r="J398" s="501"/>
      <c r="K398" s="501"/>
    </row>
    <row r="399" spans="1:50" ht="15.75">
      <c r="G399" s="500"/>
      <c r="H399" s="501"/>
      <c r="I399" s="501"/>
      <c r="J399" s="501"/>
      <c r="K399" s="501"/>
    </row>
    <row r="400" spans="1:50" ht="15.75">
      <c r="G400" s="500"/>
      <c r="H400" s="501"/>
      <c r="I400" s="501"/>
      <c r="J400" s="501"/>
      <c r="K400" s="501"/>
    </row>
    <row r="401" spans="7:11">
      <c r="G401" s="502"/>
      <c r="H401"/>
      <c r="I401"/>
      <c r="J401"/>
      <c r="K401"/>
    </row>
  </sheetData>
  <autoFilter ref="A18:AP360"/>
  <mergeCells count="15">
    <mergeCell ref="A4:AP4"/>
    <mergeCell ref="A2:AP2"/>
    <mergeCell ref="A1:AP1"/>
    <mergeCell ref="J363:M363"/>
    <mergeCell ref="N363:Q363"/>
    <mergeCell ref="R363:Y363"/>
    <mergeCell ref="Z363:AD363"/>
    <mergeCell ref="AM363:AP363"/>
    <mergeCell ref="AM17:AP17"/>
    <mergeCell ref="J17:M17"/>
    <mergeCell ref="N17:Q17"/>
    <mergeCell ref="R17:Y17"/>
    <mergeCell ref="Z17:AD17"/>
    <mergeCell ref="AE17:AJ17"/>
    <mergeCell ref="AE363:AJ363"/>
  </mergeCells>
  <pageMargins left="0.25" right="0.25" top="0.75" bottom="0.75" header="0.3" footer="0.3"/>
  <pageSetup paperSize="9" scale="37" fitToHeight="0" orientation="landscape" r:id="rId1"/>
  <rowBreaks count="4" manualBreakCount="4">
    <brk id="74" max="16383" man="1"/>
    <brk id="160" max="41" man="1"/>
    <brk id="245" max="41" man="1"/>
    <brk id="331" max="41" man="1"/>
  </rowBreaks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34"/>
  <sheetViews>
    <sheetView view="pageBreakPreview" zoomScale="68" zoomScaleNormal="70" zoomScaleSheetLayoutView="68" workbookViewId="0">
      <pane xSplit="3" ySplit="17" topLeftCell="D18" activePane="bottomRight" state="frozen"/>
      <selection activeCell="G507" sqref="G507"/>
      <selection pane="topRight" activeCell="G507" sqref="G507"/>
      <selection pane="bottomLeft" activeCell="G507" sqref="G507"/>
      <selection pane="bottomRight" activeCell="K11" sqref="K11"/>
    </sheetView>
  </sheetViews>
  <sheetFormatPr defaultRowHeight="15" outlineLevelCol="1"/>
  <cols>
    <col min="1" max="1" width="79.42578125" style="1" customWidth="1"/>
    <col min="2" max="2" width="82.5703125" style="1" customWidth="1"/>
    <col min="3" max="3" width="12.28515625" style="1" customWidth="1"/>
    <col min="4" max="4" width="103.140625" style="1" customWidth="1"/>
    <col min="5" max="5" width="14.42578125" style="7" customWidth="1"/>
    <col min="6" max="6" width="10.28515625" style="6" customWidth="1"/>
    <col min="7" max="7" width="8.5703125" style="4" customWidth="1"/>
    <col min="8" max="8" width="8.42578125" style="4" customWidth="1"/>
    <col min="9" max="9" width="10.85546875" style="4" customWidth="1"/>
    <col min="10" max="10" width="11.28515625" style="4" hidden="1" customWidth="1" outlineLevel="1"/>
    <col min="11" max="11" width="15.85546875" style="2" customWidth="1" collapsed="1"/>
    <col min="12" max="14" width="15.85546875" style="2" customWidth="1"/>
    <col min="15" max="17" width="9.140625" style="1"/>
    <col min="18" max="18" width="14.28515625" style="1" hidden="1" customWidth="1"/>
    <col min="19" max="16384" width="9.140625" style="1"/>
  </cols>
  <sheetData>
    <row r="1" spans="1:14" ht="23.25">
      <c r="A1" s="513" t="s">
        <v>1234</v>
      </c>
      <c r="B1" s="513"/>
      <c r="C1" s="513"/>
      <c r="D1" s="513"/>
      <c r="E1" s="513"/>
      <c r="F1" s="532"/>
      <c r="G1" s="513"/>
      <c r="H1" s="513"/>
      <c r="I1" s="513"/>
      <c r="J1" s="513"/>
      <c r="K1" s="513"/>
      <c r="L1" s="513"/>
      <c r="M1" s="513"/>
      <c r="N1" s="513"/>
    </row>
    <row r="2" spans="1:14" ht="23.25">
      <c r="A2" s="513" t="s">
        <v>939</v>
      </c>
      <c r="B2" s="513"/>
      <c r="C2" s="513"/>
      <c r="D2" s="513"/>
      <c r="E2" s="513"/>
      <c r="F2" s="532"/>
      <c r="G2" s="513"/>
      <c r="H2" s="513"/>
      <c r="I2" s="513"/>
      <c r="J2" s="513"/>
      <c r="K2" s="513"/>
      <c r="L2" s="513"/>
      <c r="M2" s="513"/>
      <c r="N2" s="513"/>
    </row>
    <row r="3" spans="1:14" ht="12.75" customHeight="1">
      <c r="A3" s="141"/>
      <c r="B3" s="141"/>
      <c r="C3" s="141"/>
      <c r="D3" s="141"/>
      <c r="E3" s="141"/>
      <c r="F3" s="146"/>
      <c r="G3" s="141"/>
      <c r="H3" s="141"/>
      <c r="I3" s="141"/>
      <c r="J3" s="141"/>
      <c r="K3" s="141"/>
      <c r="L3" s="141"/>
      <c r="M3" s="141"/>
      <c r="N3" s="141"/>
    </row>
    <row r="4" spans="1:14" ht="18.75">
      <c r="A4" s="509" t="str">
        <f>Оглавление!A4</f>
        <v xml:space="preserve"> от 1 июня 2021 года</v>
      </c>
      <c r="B4" s="509"/>
      <c r="C4" s="509"/>
      <c r="D4" s="509"/>
      <c r="E4" s="509"/>
      <c r="F4" s="535"/>
      <c r="G4" s="509"/>
      <c r="H4" s="509"/>
      <c r="I4" s="509"/>
      <c r="J4" s="509"/>
      <c r="K4" s="509"/>
      <c r="L4" s="509"/>
      <c r="M4" s="509"/>
      <c r="N4" s="509"/>
    </row>
    <row r="5" spans="1:14" ht="12.75" customHeight="1">
      <c r="A5" s="141"/>
      <c r="B5" s="141"/>
      <c r="C5" s="141"/>
      <c r="D5" s="141"/>
      <c r="E5" s="141"/>
      <c r="F5" s="146"/>
      <c r="G5" s="143"/>
      <c r="H5" s="143"/>
      <c r="I5" s="143"/>
      <c r="J5" s="143"/>
      <c r="K5" s="141"/>
      <c r="L5" s="141"/>
      <c r="M5" s="141"/>
      <c r="N5" s="141"/>
    </row>
    <row r="6" spans="1:14">
      <c r="A6" s="141"/>
      <c r="B6" s="141"/>
      <c r="C6" s="141"/>
      <c r="D6" s="141"/>
      <c r="E6" s="141"/>
      <c r="F6" s="146"/>
      <c r="G6" s="143"/>
      <c r="H6" s="143"/>
      <c r="I6" s="143"/>
      <c r="J6" s="143"/>
      <c r="K6" s="141"/>
      <c r="L6" s="141"/>
      <c r="M6" s="141"/>
      <c r="N6" s="141"/>
    </row>
    <row r="7" spans="1:14">
      <c r="A7" s="140" t="s">
        <v>938</v>
      </c>
      <c r="B7" s="145"/>
      <c r="C7" s="145"/>
      <c r="D7" s="147"/>
      <c r="E7" s="147"/>
      <c r="F7" s="146"/>
      <c r="G7" s="143"/>
      <c r="H7" s="143"/>
      <c r="I7" s="143"/>
      <c r="J7" s="143"/>
      <c r="K7" s="141"/>
      <c r="L7" s="141"/>
      <c r="M7" s="141"/>
      <c r="N7" s="141"/>
    </row>
    <row r="8" spans="1:14" ht="15.75" thickBot="1">
      <c r="A8" s="147" t="s">
        <v>937</v>
      </c>
      <c r="B8" s="145"/>
      <c r="C8" s="145"/>
      <c r="D8" s="147"/>
      <c r="E8" s="147"/>
      <c r="F8" s="146"/>
      <c r="G8" s="143"/>
      <c r="H8" s="143"/>
      <c r="I8" s="143"/>
      <c r="J8" s="143"/>
      <c r="K8" s="141"/>
      <c r="L8" s="141"/>
      <c r="M8" s="141"/>
      <c r="N8" s="141"/>
    </row>
    <row r="9" spans="1:14" ht="15.75" thickBot="1">
      <c r="A9" s="147" t="s">
        <v>935</v>
      </c>
      <c r="B9" s="145"/>
      <c r="C9" s="145"/>
      <c r="D9" s="147"/>
      <c r="E9" s="147"/>
      <c r="F9" s="146"/>
      <c r="G9" s="143"/>
      <c r="H9" s="143"/>
      <c r="I9" s="143"/>
      <c r="J9" s="143"/>
      <c r="K9" s="141"/>
      <c r="L9" s="141"/>
      <c r="M9" s="141"/>
      <c r="N9" s="205" t="s">
        <v>936</v>
      </c>
    </row>
    <row r="10" spans="1:14">
      <c r="A10" s="147" t="s">
        <v>1393</v>
      </c>
      <c r="B10" s="145"/>
      <c r="C10" s="145"/>
      <c r="D10" s="147"/>
      <c r="E10" s="147"/>
      <c r="F10" s="146"/>
      <c r="G10" s="143"/>
      <c r="H10" s="143"/>
      <c r="I10" s="143"/>
      <c r="J10" s="143"/>
      <c r="K10" s="141"/>
      <c r="L10" s="141"/>
      <c r="M10" s="202" t="s">
        <v>1534</v>
      </c>
      <c r="N10" s="204">
        <v>0</v>
      </c>
    </row>
    <row r="11" spans="1:14">
      <c r="A11" s="147" t="s">
        <v>1419</v>
      </c>
      <c r="B11" s="145"/>
      <c r="C11" s="145"/>
      <c r="D11" s="147"/>
      <c r="E11" s="147"/>
      <c r="F11" s="146"/>
      <c r="G11" s="143"/>
      <c r="H11" s="143"/>
      <c r="I11" s="143"/>
      <c r="J11" s="143"/>
      <c r="K11" s="141"/>
      <c r="L11" s="141"/>
      <c r="M11" s="202" t="s">
        <v>1072</v>
      </c>
      <c r="N11" s="203">
        <v>0</v>
      </c>
    </row>
    <row r="12" spans="1:14">
      <c r="A12" s="147" t="s">
        <v>1417</v>
      </c>
      <c r="B12" s="145"/>
      <c r="C12" s="145"/>
      <c r="D12" s="147"/>
      <c r="E12" s="147"/>
      <c r="F12" s="146"/>
      <c r="G12" s="143"/>
      <c r="H12" s="143"/>
      <c r="I12" s="143"/>
      <c r="J12" s="143"/>
      <c r="K12" s="141"/>
      <c r="L12" s="141"/>
      <c r="M12" s="202" t="s">
        <v>1532</v>
      </c>
      <c r="N12" s="203">
        <v>0</v>
      </c>
    </row>
    <row r="13" spans="1:14" ht="15.75" thickBot="1">
      <c r="A13" s="147" t="s">
        <v>1416</v>
      </c>
      <c r="B13" s="145"/>
      <c r="C13" s="145"/>
      <c r="D13" s="147"/>
      <c r="E13" s="147"/>
      <c r="F13" s="146"/>
      <c r="G13" s="143"/>
      <c r="H13" s="143"/>
      <c r="I13" s="143"/>
      <c r="J13" s="143"/>
      <c r="K13" s="141"/>
      <c r="L13" s="141"/>
      <c r="M13" s="202" t="s">
        <v>1533</v>
      </c>
      <c r="N13" s="201">
        <v>0</v>
      </c>
    </row>
    <row r="14" spans="1:14">
      <c r="A14" s="147" t="s">
        <v>1418</v>
      </c>
      <c r="B14" s="145"/>
      <c r="C14" s="145"/>
      <c r="D14" s="145"/>
      <c r="E14" s="147"/>
      <c r="F14" s="146"/>
      <c r="G14" s="143"/>
      <c r="H14" s="143"/>
      <c r="I14" s="143"/>
      <c r="J14" s="143"/>
      <c r="K14" s="143"/>
      <c r="L14" s="143"/>
      <c r="M14" s="143"/>
      <c r="N14" s="143"/>
    </row>
    <row r="15" spans="1:14" ht="15.75" thickBot="1">
      <c r="A15" s="147" t="s">
        <v>1392</v>
      </c>
      <c r="B15" s="145"/>
      <c r="C15" s="145"/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</row>
    <row r="16" spans="1:14" s="108" customFormat="1" ht="15.75" customHeight="1" thickBot="1">
      <c r="A16" s="138"/>
      <c r="B16" s="138"/>
      <c r="C16" s="138"/>
      <c r="D16" s="138"/>
      <c r="E16" s="140"/>
      <c r="F16" s="533" t="s">
        <v>1233</v>
      </c>
      <c r="G16" s="534"/>
      <c r="H16" s="533" t="s">
        <v>1391</v>
      </c>
      <c r="I16" s="534"/>
      <c r="J16" s="223" t="s">
        <v>1232</v>
      </c>
      <c r="K16" s="510" t="str">
        <f>DIY!AM15</f>
        <v>ЦЕНА от 01.06.2021</v>
      </c>
      <c r="L16" s="511"/>
      <c r="M16" s="511"/>
      <c r="N16" s="512"/>
    </row>
    <row r="17" spans="1:18" s="108" customFormat="1" ht="30.75" thickBot="1">
      <c r="A17" s="137" t="s">
        <v>128</v>
      </c>
      <c r="B17" s="136" t="s">
        <v>127</v>
      </c>
      <c r="C17" s="136" t="s">
        <v>121</v>
      </c>
      <c r="D17" s="136" t="s">
        <v>120</v>
      </c>
      <c r="E17" s="222" t="s">
        <v>119</v>
      </c>
      <c r="F17" s="363" t="s">
        <v>1231</v>
      </c>
      <c r="G17" s="221" t="s">
        <v>94</v>
      </c>
      <c r="H17" s="363" t="s">
        <v>1395</v>
      </c>
      <c r="I17" s="221" t="s">
        <v>94</v>
      </c>
      <c r="J17" s="220" t="s">
        <v>1230</v>
      </c>
      <c r="K17" s="113" t="s">
        <v>1228</v>
      </c>
      <c r="L17" s="112" t="s">
        <v>1229</v>
      </c>
      <c r="M17" s="111" t="s">
        <v>85</v>
      </c>
      <c r="N17" s="110" t="s">
        <v>86</v>
      </c>
      <c r="R17" s="109" t="s">
        <v>1228</v>
      </c>
    </row>
    <row r="18" spans="1:18">
      <c r="A18" s="107" t="s">
        <v>1530</v>
      </c>
      <c r="B18" s="105" t="s">
        <v>1223</v>
      </c>
      <c r="C18" s="218" t="s">
        <v>1227</v>
      </c>
      <c r="D18" s="217" t="s">
        <v>1291</v>
      </c>
      <c r="E18" s="102" t="s">
        <v>941</v>
      </c>
      <c r="F18" s="216">
        <v>70</v>
      </c>
      <c r="G18" s="93" t="s">
        <v>93</v>
      </c>
      <c r="H18" s="216">
        <v>1</v>
      </c>
      <c r="I18" s="356">
        <f t="shared" ref="I18:I127" si="0">H18*F18</f>
        <v>70</v>
      </c>
      <c r="J18" s="215" t="s">
        <v>3</v>
      </c>
      <c r="K18" s="79">
        <f t="shared" ref="K18:K26" si="1">ROUND(R18*(1-$N$10),2)</f>
        <v>30.5</v>
      </c>
      <c r="L18" s="78">
        <f t="shared" ref="L18:L149" si="2">ROUND(K18*1.2,2)</f>
        <v>36.6</v>
      </c>
      <c r="M18" s="77">
        <f t="shared" ref="M18:M149" si="3">ROUND(K18*F18,2)</f>
        <v>2135</v>
      </c>
      <c r="N18" s="76">
        <f t="shared" ref="N18:N149" si="4">ROUND(M18*1.2,2)</f>
        <v>2562</v>
      </c>
      <c r="R18" s="75">
        <v>30.5</v>
      </c>
    </row>
    <row r="19" spans="1:18">
      <c r="A19" s="73" t="s">
        <v>1530</v>
      </c>
      <c r="B19" s="72" t="s">
        <v>1223</v>
      </c>
      <c r="C19" s="213" t="s">
        <v>1226</v>
      </c>
      <c r="D19" s="212" t="s">
        <v>1292</v>
      </c>
      <c r="E19" s="67" t="s">
        <v>941</v>
      </c>
      <c r="F19" s="175">
        <v>30</v>
      </c>
      <c r="G19" s="173" t="s">
        <v>93</v>
      </c>
      <c r="H19" s="175">
        <v>1</v>
      </c>
      <c r="I19" s="357">
        <f t="shared" si="0"/>
        <v>30</v>
      </c>
      <c r="J19" s="211" t="s">
        <v>3</v>
      </c>
      <c r="K19" s="44">
        <f t="shared" si="1"/>
        <v>35</v>
      </c>
      <c r="L19" s="43">
        <f t="shared" si="2"/>
        <v>42</v>
      </c>
      <c r="M19" s="42">
        <f t="shared" si="3"/>
        <v>1050</v>
      </c>
      <c r="N19" s="41">
        <f t="shared" si="4"/>
        <v>1260</v>
      </c>
      <c r="R19" s="40">
        <v>35</v>
      </c>
    </row>
    <row r="20" spans="1:18">
      <c r="A20" s="73" t="s">
        <v>1530</v>
      </c>
      <c r="B20" s="72" t="s">
        <v>1223</v>
      </c>
      <c r="C20" s="213" t="s">
        <v>1225</v>
      </c>
      <c r="D20" s="212" t="s">
        <v>1293</v>
      </c>
      <c r="E20" s="67" t="s">
        <v>941</v>
      </c>
      <c r="F20" s="175">
        <v>70</v>
      </c>
      <c r="G20" s="173" t="s">
        <v>93</v>
      </c>
      <c r="H20" s="175">
        <v>1</v>
      </c>
      <c r="I20" s="357">
        <f t="shared" si="0"/>
        <v>70</v>
      </c>
      <c r="J20" s="211" t="s">
        <v>3</v>
      </c>
      <c r="K20" s="44">
        <f t="shared" si="1"/>
        <v>48.5</v>
      </c>
      <c r="L20" s="43">
        <f t="shared" si="2"/>
        <v>58.2</v>
      </c>
      <c r="M20" s="42">
        <f t="shared" si="3"/>
        <v>3395</v>
      </c>
      <c r="N20" s="41">
        <f t="shared" si="4"/>
        <v>4074</v>
      </c>
      <c r="R20" s="40">
        <v>48.5</v>
      </c>
    </row>
    <row r="21" spans="1:18">
      <c r="A21" s="73" t="s">
        <v>1530</v>
      </c>
      <c r="B21" s="72" t="s">
        <v>1223</v>
      </c>
      <c r="C21" s="213" t="s">
        <v>1224</v>
      </c>
      <c r="D21" s="212" t="s">
        <v>1294</v>
      </c>
      <c r="E21" s="67" t="s">
        <v>941</v>
      </c>
      <c r="F21" s="175">
        <v>30</v>
      </c>
      <c r="G21" s="173" t="s">
        <v>93</v>
      </c>
      <c r="H21" s="175">
        <v>1</v>
      </c>
      <c r="I21" s="357">
        <f t="shared" si="0"/>
        <v>30</v>
      </c>
      <c r="J21" s="211" t="s">
        <v>3</v>
      </c>
      <c r="K21" s="44">
        <f t="shared" si="1"/>
        <v>55</v>
      </c>
      <c r="L21" s="43">
        <f t="shared" si="2"/>
        <v>66</v>
      </c>
      <c r="M21" s="42">
        <f t="shared" si="3"/>
        <v>1650</v>
      </c>
      <c r="N21" s="41">
        <f t="shared" si="4"/>
        <v>1980</v>
      </c>
      <c r="R21" s="40">
        <v>55</v>
      </c>
    </row>
    <row r="22" spans="1:18">
      <c r="A22" s="73" t="s">
        <v>1530</v>
      </c>
      <c r="B22" s="70" t="s">
        <v>1218</v>
      </c>
      <c r="C22" s="213" t="s">
        <v>1222</v>
      </c>
      <c r="D22" s="212" t="s">
        <v>1221</v>
      </c>
      <c r="E22" s="67" t="s">
        <v>941</v>
      </c>
      <c r="F22" s="175">
        <v>70</v>
      </c>
      <c r="G22" s="173" t="s">
        <v>93</v>
      </c>
      <c r="H22" s="175">
        <v>1</v>
      </c>
      <c r="I22" s="357">
        <f t="shared" si="0"/>
        <v>70</v>
      </c>
      <c r="J22" s="211" t="s">
        <v>3</v>
      </c>
      <c r="K22" s="44">
        <f t="shared" si="1"/>
        <v>21.5</v>
      </c>
      <c r="L22" s="43">
        <f t="shared" si="2"/>
        <v>25.8</v>
      </c>
      <c r="M22" s="42">
        <f t="shared" si="3"/>
        <v>1505</v>
      </c>
      <c r="N22" s="41">
        <f t="shared" si="4"/>
        <v>1806</v>
      </c>
      <c r="R22" s="40">
        <v>21.5</v>
      </c>
    </row>
    <row r="23" spans="1:18">
      <c r="A23" s="73" t="s">
        <v>1530</v>
      </c>
      <c r="B23" s="72" t="s">
        <v>1218</v>
      </c>
      <c r="C23" s="213" t="s">
        <v>1220</v>
      </c>
      <c r="D23" s="212" t="s">
        <v>1219</v>
      </c>
      <c r="E23" s="67" t="s">
        <v>941</v>
      </c>
      <c r="F23" s="175">
        <v>30</v>
      </c>
      <c r="G23" s="58" t="s">
        <v>93</v>
      </c>
      <c r="H23" s="175">
        <v>1</v>
      </c>
      <c r="I23" s="358">
        <f t="shared" si="0"/>
        <v>30</v>
      </c>
      <c r="J23" s="211" t="s">
        <v>3</v>
      </c>
      <c r="K23" s="44">
        <f t="shared" si="1"/>
        <v>24.5</v>
      </c>
      <c r="L23" s="43">
        <f t="shared" si="2"/>
        <v>29.4</v>
      </c>
      <c r="M23" s="42">
        <f t="shared" si="3"/>
        <v>735</v>
      </c>
      <c r="N23" s="41">
        <f t="shared" si="4"/>
        <v>882</v>
      </c>
      <c r="R23" s="40">
        <v>24.5</v>
      </c>
    </row>
    <row r="24" spans="1:18">
      <c r="A24" s="73" t="s">
        <v>1530</v>
      </c>
      <c r="B24" s="72" t="s">
        <v>1218</v>
      </c>
      <c r="C24" s="213" t="s">
        <v>1217</v>
      </c>
      <c r="D24" s="212" t="s">
        <v>1216</v>
      </c>
      <c r="E24" s="67" t="s">
        <v>941</v>
      </c>
      <c r="F24" s="175">
        <v>70</v>
      </c>
      <c r="G24" s="58" t="s">
        <v>93</v>
      </c>
      <c r="H24" s="175">
        <v>1</v>
      </c>
      <c r="I24" s="358">
        <f t="shared" si="0"/>
        <v>70</v>
      </c>
      <c r="J24" s="211" t="s">
        <v>3</v>
      </c>
      <c r="K24" s="44">
        <f t="shared" si="1"/>
        <v>37</v>
      </c>
      <c r="L24" s="43">
        <f t="shared" si="2"/>
        <v>44.4</v>
      </c>
      <c r="M24" s="42">
        <f t="shared" si="3"/>
        <v>2590</v>
      </c>
      <c r="N24" s="41">
        <f t="shared" si="4"/>
        <v>3108</v>
      </c>
      <c r="R24" s="40">
        <v>37</v>
      </c>
    </row>
    <row r="25" spans="1:18">
      <c r="A25" s="73" t="s">
        <v>1530</v>
      </c>
      <c r="B25" s="70" t="s">
        <v>1239</v>
      </c>
      <c r="C25" s="213" t="s">
        <v>1215</v>
      </c>
      <c r="D25" s="212" t="s">
        <v>1214</v>
      </c>
      <c r="E25" s="67" t="s">
        <v>941</v>
      </c>
      <c r="F25" s="175">
        <v>1</v>
      </c>
      <c r="G25" s="58" t="s">
        <v>941</v>
      </c>
      <c r="H25" s="175">
        <v>1</v>
      </c>
      <c r="I25" s="358">
        <f t="shared" si="0"/>
        <v>1</v>
      </c>
      <c r="J25" s="211" t="s">
        <v>3</v>
      </c>
      <c r="K25" s="44">
        <f t="shared" si="1"/>
        <v>242</v>
      </c>
      <c r="L25" s="43">
        <f t="shared" si="2"/>
        <v>290.39999999999998</v>
      </c>
      <c r="M25" s="42">
        <f t="shared" si="3"/>
        <v>242</v>
      </c>
      <c r="N25" s="41">
        <f t="shared" si="4"/>
        <v>290.39999999999998</v>
      </c>
      <c r="R25" s="40">
        <v>242</v>
      </c>
    </row>
    <row r="26" spans="1:18" ht="15.75" thickBot="1">
      <c r="A26" s="319" t="s">
        <v>1530</v>
      </c>
      <c r="B26" s="320" t="s">
        <v>1239</v>
      </c>
      <c r="C26" s="460" t="s">
        <v>1213</v>
      </c>
      <c r="D26" s="461" t="s">
        <v>1212</v>
      </c>
      <c r="E26" s="323" t="s">
        <v>941</v>
      </c>
      <c r="F26" s="462">
        <v>1</v>
      </c>
      <c r="G26" s="328" t="s">
        <v>941</v>
      </c>
      <c r="H26" s="462">
        <v>1</v>
      </c>
      <c r="I26" s="463">
        <f t="shared" si="0"/>
        <v>1</v>
      </c>
      <c r="J26" s="464" t="s">
        <v>3</v>
      </c>
      <c r="K26" s="338">
        <f t="shared" si="1"/>
        <v>484</v>
      </c>
      <c r="L26" s="339">
        <f t="shared" si="2"/>
        <v>580.79999999999995</v>
      </c>
      <c r="M26" s="340">
        <f t="shared" si="3"/>
        <v>484</v>
      </c>
      <c r="N26" s="341">
        <f t="shared" si="4"/>
        <v>580.79999999999995</v>
      </c>
      <c r="R26" s="488">
        <v>484</v>
      </c>
    </row>
    <row r="27" spans="1:18" ht="15.75" thickBot="1">
      <c r="A27" s="412" t="s">
        <v>1531</v>
      </c>
      <c r="B27" s="415" t="s">
        <v>1211</v>
      </c>
      <c r="C27" s="465" t="s">
        <v>1210</v>
      </c>
      <c r="D27" s="466" t="s">
        <v>1209</v>
      </c>
      <c r="E27" s="418" t="s">
        <v>941</v>
      </c>
      <c r="F27" s="467">
        <v>1</v>
      </c>
      <c r="G27" s="468" t="s">
        <v>941</v>
      </c>
      <c r="H27" s="467">
        <v>1</v>
      </c>
      <c r="I27" s="469">
        <f t="shared" si="0"/>
        <v>1</v>
      </c>
      <c r="J27" s="470" t="s">
        <v>3</v>
      </c>
      <c r="K27" s="441">
        <f>ROUND(R27*(1-$N$10),2)</f>
        <v>352</v>
      </c>
      <c r="L27" s="442">
        <f t="shared" si="2"/>
        <v>422.4</v>
      </c>
      <c r="M27" s="443">
        <f t="shared" si="3"/>
        <v>352</v>
      </c>
      <c r="N27" s="444">
        <f t="shared" si="4"/>
        <v>422.4</v>
      </c>
      <c r="R27" s="489">
        <v>352</v>
      </c>
    </row>
    <row r="28" spans="1:18">
      <c r="A28" s="370" t="s">
        <v>1072</v>
      </c>
      <c r="B28" s="105" t="s">
        <v>1159</v>
      </c>
      <c r="C28" s="218" t="s">
        <v>1161</v>
      </c>
      <c r="D28" s="217" t="s">
        <v>1160</v>
      </c>
      <c r="E28" s="102" t="s">
        <v>1126</v>
      </c>
      <c r="F28" s="216">
        <v>25</v>
      </c>
      <c r="G28" s="219" t="s">
        <v>91</v>
      </c>
      <c r="H28" s="216">
        <v>10</v>
      </c>
      <c r="I28" s="359">
        <f t="shared" ref="I28:I36" si="5">H28*F28</f>
        <v>250</v>
      </c>
      <c r="J28" s="215">
        <v>6</v>
      </c>
      <c r="K28" s="79">
        <f t="shared" ref="K28:K60" si="6">ROUND(R28*(1-$N$11),2)</f>
        <v>20.5</v>
      </c>
      <c r="L28" s="78">
        <f t="shared" ref="L28:L36" si="7">ROUND(K28*1.2,2)</f>
        <v>24.6</v>
      </c>
      <c r="M28" s="77">
        <f t="shared" ref="M28:M36" si="8">ROUND(K28*F28,2)</f>
        <v>512.5</v>
      </c>
      <c r="N28" s="76">
        <f t="shared" ref="N28:N36" si="9">ROUND(M28*1.2,2)</f>
        <v>615</v>
      </c>
      <c r="R28" s="75">
        <v>20.5</v>
      </c>
    </row>
    <row r="29" spans="1:18">
      <c r="A29" s="371" t="s">
        <v>1072</v>
      </c>
      <c r="B29" s="72" t="s">
        <v>1159</v>
      </c>
      <c r="C29" s="213" t="s">
        <v>1158</v>
      </c>
      <c r="D29" s="212" t="s">
        <v>1157</v>
      </c>
      <c r="E29" s="67" t="s">
        <v>1126</v>
      </c>
      <c r="F29" s="175">
        <v>25</v>
      </c>
      <c r="G29" s="58" t="s">
        <v>91</v>
      </c>
      <c r="H29" s="175">
        <v>10</v>
      </c>
      <c r="I29" s="358">
        <f t="shared" si="5"/>
        <v>250</v>
      </c>
      <c r="J29" s="211">
        <v>6</v>
      </c>
      <c r="K29" s="44">
        <f t="shared" si="6"/>
        <v>19.5</v>
      </c>
      <c r="L29" s="43">
        <f t="shared" si="7"/>
        <v>23.4</v>
      </c>
      <c r="M29" s="42">
        <f t="shared" si="8"/>
        <v>487.5</v>
      </c>
      <c r="N29" s="41">
        <f t="shared" si="9"/>
        <v>585</v>
      </c>
      <c r="R29" s="40">
        <v>19.5</v>
      </c>
    </row>
    <row r="30" spans="1:18">
      <c r="A30" s="371" t="s">
        <v>1072</v>
      </c>
      <c r="B30" s="72" t="s">
        <v>1159</v>
      </c>
      <c r="C30" s="214" t="s">
        <v>1573</v>
      </c>
      <c r="D30" s="212" t="s">
        <v>1571</v>
      </c>
      <c r="E30" s="67" t="s">
        <v>1126</v>
      </c>
      <c r="F30" s="175">
        <v>25</v>
      </c>
      <c r="G30" s="58" t="s">
        <v>91</v>
      </c>
      <c r="H30" s="175">
        <v>10</v>
      </c>
      <c r="I30" s="358">
        <f t="shared" ref="I30" si="10">H30*F30</f>
        <v>250</v>
      </c>
      <c r="J30" s="211">
        <v>6</v>
      </c>
      <c r="K30" s="44">
        <f t="shared" ref="K30" si="11">ROUND(R30*(1-$N$11),2)</f>
        <v>21</v>
      </c>
      <c r="L30" s="43">
        <f t="shared" ref="L30" si="12">ROUND(K30*1.2,2)</f>
        <v>25.2</v>
      </c>
      <c r="M30" s="42">
        <f t="shared" ref="M30" si="13">ROUND(K30*F30,2)</f>
        <v>525</v>
      </c>
      <c r="N30" s="41">
        <f t="shared" ref="N30" si="14">ROUND(M30*1.2,2)</f>
        <v>630</v>
      </c>
      <c r="R30" s="40">
        <v>21</v>
      </c>
    </row>
    <row r="31" spans="1:18">
      <c r="A31" s="371" t="s">
        <v>1072</v>
      </c>
      <c r="B31" s="70" t="s">
        <v>1154</v>
      </c>
      <c r="C31" s="213" t="s">
        <v>1156</v>
      </c>
      <c r="D31" s="212" t="s">
        <v>1155</v>
      </c>
      <c r="E31" s="67" t="s">
        <v>1126</v>
      </c>
      <c r="F31" s="175">
        <v>25</v>
      </c>
      <c r="G31" s="58" t="s">
        <v>91</v>
      </c>
      <c r="H31" s="175">
        <v>10</v>
      </c>
      <c r="I31" s="358">
        <f t="shared" si="5"/>
        <v>250</v>
      </c>
      <c r="J31" s="211">
        <v>5</v>
      </c>
      <c r="K31" s="44">
        <f t="shared" si="6"/>
        <v>22</v>
      </c>
      <c r="L31" s="43">
        <f t="shared" si="7"/>
        <v>26.4</v>
      </c>
      <c r="M31" s="42">
        <f t="shared" si="8"/>
        <v>550</v>
      </c>
      <c r="N31" s="41">
        <f t="shared" si="9"/>
        <v>660</v>
      </c>
      <c r="R31" s="40">
        <v>22</v>
      </c>
    </row>
    <row r="32" spans="1:18">
      <c r="A32" s="371" t="s">
        <v>1072</v>
      </c>
      <c r="B32" s="72" t="s">
        <v>1154</v>
      </c>
      <c r="C32" s="213" t="s">
        <v>1153</v>
      </c>
      <c r="D32" s="212" t="s">
        <v>1152</v>
      </c>
      <c r="E32" s="67" t="s">
        <v>1126</v>
      </c>
      <c r="F32" s="175">
        <v>25</v>
      </c>
      <c r="G32" s="58" t="s">
        <v>91</v>
      </c>
      <c r="H32" s="175">
        <v>10</v>
      </c>
      <c r="I32" s="358">
        <f t="shared" si="5"/>
        <v>250</v>
      </c>
      <c r="J32" s="211">
        <v>5</v>
      </c>
      <c r="K32" s="44">
        <f t="shared" si="6"/>
        <v>21</v>
      </c>
      <c r="L32" s="43">
        <f t="shared" si="7"/>
        <v>25.2</v>
      </c>
      <c r="M32" s="42">
        <f t="shared" si="8"/>
        <v>525</v>
      </c>
      <c r="N32" s="41">
        <f t="shared" si="9"/>
        <v>630</v>
      </c>
      <c r="R32" s="40">
        <v>21</v>
      </c>
    </row>
    <row r="33" spans="1:18">
      <c r="A33" s="371" t="s">
        <v>1072</v>
      </c>
      <c r="B33" s="72" t="s">
        <v>1154</v>
      </c>
      <c r="C33" s="214" t="s">
        <v>1574</v>
      </c>
      <c r="D33" s="212" t="s">
        <v>1572</v>
      </c>
      <c r="E33" s="67" t="s">
        <v>1126</v>
      </c>
      <c r="F33" s="175">
        <v>25</v>
      </c>
      <c r="G33" s="58" t="s">
        <v>91</v>
      </c>
      <c r="H33" s="175">
        <v>10</v>
      </c>
      <c r="I33" s="358">
        <f t="shared" ref="I33" si="15">H33*F33</f>
        <v>250</v>
      </c>
      <c r="J33" s="211">
        <v>5</v>
      </c>
      <c r="K33" s="44">
        <f t="shared" ref="K33" si="16">ROUND(R33*(1-$N$11),2)</f>
        <v>22.5</v>
      </c>
      <c r="L33" s="43">
        <f t="shared" ref="L33" si="17">ROUND(K33*1.2,2)</f>
        <v>27</v>
      </c>
      <c r="M33" s="42">
        <f t="shared" ref="M33" si="18">ROUND(K33*F33,2)</f>
        <v>562.5</v>
      </c>
      <c r="N33" s="41">
        <f t="shared" ref="N33" si="19">ROUND(M33*1.2,2)</f>
        <v>675</v>
      </c>
      <c r="R33" s="40">
        <v>22.5</v>
      </c>
    </row>
    <row r="34" spans="1:18">
      <c r="A34" s="371" t="s">
        <v>1072</v>
      </c>
      <c r="B34" s="70" t="s">
        <v>1147</v>
      </c>
      <c r="C34" s="213" t="s">
        <v>1151</v>
      </c>
      <c r="D34" s="212" t="s">
        <v>1150</v>
      </c>
      <c r="E34" s="67" t="s">
        <v>1112</v>
      </c>
      <c r="F34" s="175">
        <v>10</v>
      </c>
      <c r="G34" s="58" t="s">
        <v>1118</v>
      </c>
      <c r="H34" s="175">
        <v>10</v>
      </c>
      <c r="I34" s="358">
        <f t="shared" si="5"/>
        <v>100</v>
      </c>
      <c r="J34" s="211">
        <v>0.15</v>
      </c>
      <c r="K34" s="44">
        <f t="shared" si="6"/>
        <v>166</v>
      </c>
      <c r="L34" s="43">
        <f t="shared" si="7"/>
        <v>199.2</v>
      </c>
      <c r="M34" s="42">
        <f t="shared" si="8"/>
        <v>1660</v>
      </c>
      <c r="N34" s="41">
        <f t="shared" si="9"/>
        <v>1992</v>
      </c>
      <c r="R34" s="40">
        <v>166</v>
      </c>
    </row>
    <row r="35" spans="1:18">
      <c r="A35" s="371" t="s">
        <v>1072</v>
      </c>
      <c r="B35" s="72" t="s">
        <v>1147</v>
      </c>
      <c r="C35" s="213" t="s">
        <v>1149</v>
      </c>
      <c r="D35" s="212" t="s">
        <v>1148</v>
      </c>
      <c r="E35" s="67" t="s">
        <v>1112</v>
      </c>
      <c r="F35" s="175">
        <v>18</v>
      </c>
      <c r="G35" s="58" t="s">
        <v>91</v>
      </c>
      <c r="H35" s="175">
        <v>10</v>
      </c>
      <c r="I35" s="358">
        <f t="shared" si="5"/>
        <v>180</v>
      </c>
      <c r="J35" s="211">
        <v>0.25</v>
      </c>
      <c r="K35" s="44">
        <f t="shared" si="6"/>
        <v>270</v>
      </c>
      <c r="L35" s="43">
        <f t="shared" si="7"/>
        <v>324</v>
      </c>
      <c r="M35" s="42">
        <f t="shared" si="8"/>
        <v>4860</v>
      </c>
      <c r="N35" s="41">
        <f t="shared" si="9"/>
        <v>5832</v>
      </c>
      <c r="R35" s="40">
        <v>270</v>
      </c>
    </row>
    <row r="36" spans="1:18">
      <c r="A36" s="371" t="s">
        <v>1072</v>
      </c>
      <c r="B36" s="70" t="s">
        <v>1144</v>
      </c>
      <c r="C36" s="213" t="s">
        <v>1146</v>
      </c>
      <c r="D36" s="212" t="s">
        <v>1145</v>
      </c>
      <c r="E36" s="67" t="s">
        <v>952</v>
      </c>
      <c r="F36" s="175">
        <v>55</v>
      </c>
      <c r="G36" s="173" t="s">
        <v>93</v>
      </c>
      <c r="H36" s="175">
        <v>10</v>
      </c>
      <c r="I36" s="357">
        <f t="shared" si="5"/>
        <v>550</v>
      </c>
      <c r="J36" s="211">
        <v>1.1499999999999999</v>
      </c>
      <c r="K36" s="44">
        <f t="shared" si="6"/>
        <v>84</v>
      </c>
      <c r="L36" s="43">
        <f t="shared" si="7"/>
        <v>100.8</v>
      </c>
      <c r="M36" s="42">
        <f t="shared" si="8"/>
        <v>4620</v>
      </c>
      <c r="N36" s="41">
        <f t="shared" si="9"/>
        <v>5544</v>
      </c>
      <c r="R36" s="40">
        <v>84</v>
      </c>
    </row>
    <row r="37" spans="1:18">
      <c r="A37" s="371" t="s">
        <v>1072</v>
      </c>
      <c r="B37" s="70" t="s">
        <v>1129</v>
      </c>
      <c r="C37" s="213" t="s">
        <v>1143</v>
      </c>
      <c r="D37" s="212" t="s">
        <v>1142</v>
      </c>
      <c r="E37" s="67" t="s">
        <v>1126</v>
      </c>
      <c r="F37" s="175">
        <v>25</v>
      </c>
      <c r="G37" s="173" t="s">
        <v>91</v>
      </c>
      <c r="H37" s="175">
        <v>5</v>
      </c>
      <c r="I37" s="357">
        <f t="shared" ref="I37:I67" si="20">H37*F37</f>
        <v>125</v>
      </c>
      <c r="J37" s="211">
        <v>2.8</v>
      </c>
      <c r="K37" s="44">
        <f t="shared" si="6"/>
        <v>26</v>
      </c>
      <c r="L37" s="43">
        <f t="shared" ref="L37:L96" si="21">ROUND(K37*1.2,2)</f>
        <v>31.2</v>
      </c>
      <c r="M37" s="42">
        <f t="shared" ref="M37:M96" si="22">ROUND(K37*F37,2)</f>
        <v>650</v>
      </c>
      <c r="N37" s="41">
        <f t="shared" ref="N37:N96" si="23">ROUND(M37*1.2,2)</f>
        <v>780</v>
      </c>
      <c r="R37" s="40">
        <v>26</v>
      </c>
    </row>
    <row r="38" spans="1:18">
      <c r="A38" s="371" t="s">
        <v>1072</v>
      </c>
      <c r="B38" s="72" t="s">
        <v>1129</v>
      </c>
      <c r="C38" s="213" t="s">
        <v>1141</v>
      </c>
      <c r="D38" s="212" t="s">
        <v>1140</v>
      </c>
      <c r="E38" s="67" t="s">
        <v>1126</v>
      </c>
      <c r="F38" s="175">
        <v>25</v>
      </c>
      <c r="G38" s="173" t="s">
        <v>91</v>
      </c>
      <c r="H38" s="175">
        <v>5</v>
      </c>
      <c r="I38" s="357">
        <f t="shared" si="20"/>
        <v>125</v>
      </c>
      <c r="J38" s="211">
        <v>4.0999999999999996</v>
      </c>
      <c r="K38" s="44">
        <f t="shared" si="6"/>
        <v>26</v>
      </c>
      <c r="L38" s="43">
        <f t="shared" si="21"/>
        <v>31.2</v>
      </c>
      <c r="M38" s="42">
        <f t="shared" si="22"/>
        <v>650</v>
      </c>
      <c r="N38" s="41">
        <f t="shared" si="23"/>
        <v>780</v>
      </c>
      <c r="R38" s="40">
        <v>26</v>
      </c>
    </row>
    <row r="39" spans="1:18">
      <c r="A39" s="371" t="s">
        <v>1072</v>
      </c>
      <c r="B39" s="72" t="s">
        <v>1129</v>
      </c>
      <c r="C39" s="213" t="s">
        <v>1139</v>
      </c>
      <c r="D39" s="212" t="s">
        <v>1138</v>
      </c>
      <c r="E39" s="67" t="s">
        <v>1126</v>
      </c>
      <c r="F39" s="175">
        <v>25</v>
      </c>
      <c r="G39" s="58" t="s">
        <v>91</v>
      </c>
      <c r="H39" s="175">
        <v>5</v>
      </c>
      <c r="I39" s="358">
        <f t="shared" si="20"/>
        <v>125</v>
      </c>
      <c r="J39" s="211">
        <v>2.5</v>
      </c>
      <c r="K39" s="44">
        <f t="shared" si="6"/>
        <v>28.5</v>
      </c>
      <c r="L39" s="43">
        <f t="shared" si="21"/>
        <v>34.200000000000003</v>
      </c>
      <c r="M39" s="42">
        <f t="shared" si="22"/>
        <v>712.5</v>
      </c>
      <c r="N39" s="41">
        <f t="shared" si="23"/>
        <v>855</v>
      </c>
      <c r="R39" s="40">
        <v>28.5</v>
      </c>
    </row>
    <row r="40" spans="1:18">
      <c r="A40" s="371" t="s">
        <v>1072</v>
      </c>
      <c r="B40" s="72" t="s">
        <v>1129</v>
      </c>
      <c r="C40" s="213" t="s">
        <v>1137</v>
      </c>
      <c r="D40" s="212" t="s">
        <v>1136</v>
      </c>
      <c r="E40" s="67" t="s">
        <v>1126</v>
      </c>
      <c r="F40" s="175">
        <v>25</v>
      </c>
      <c r="G40" s="58" t="s">
        <v>91</v>
      </c>
      <c r="H40" s="175">
        <v>5</v>
      </c>
      <c r="I40" s="358">
        <f t="shared" si="20"/>
        <v>125</v>
      </c>
      <c r="J40" s="211">
        <v>2.9</v>
      </c>
      <c r="K40" s="44">
        <f t="shared" si="6"/>
        <v>28.5</v>
      </c>
      <c r="L40" s="43">
        <f t="shared" si="21"/>
        <v>34.200000000000003</v>
      </c>
      <c r="M40" s="42">
        <f t="shared" si="22"/>
        <v>712.5</v>
      </c>
      <c r="N40" s="41">
        <f t="shared" si="23"/>
        <v>855</v>
      </c>
      <c r="R40" s="40">
        <v>28.5</v>
      </c>
    </row>
    <row r="41" spans="1:18">
      <c r="A41" s="371" t="s">
        <v>1072</v>
      </c>
      <c r="B41" s="72" t="s">
        <v>1129</v>
      </c>
      <c r="C41" s="213" t="s">
        <v>1135</v>
      </c>
      <c r="D41" s="212" t="s">
        <v>1134</v>
      </c>
      <c r="E41" s="67" t="s">
        <v>1126</v>
      </c>
      <c r="F41" s="175">
        <v>25</v>
      </c>
      <c r="G41" s="173" t="s">
        <v>91</v>
      </c>
      <c r="H41" s="175">
        <v>5</v>
      </c>
      <c r="I41" s="357">
        <f t="shared" si="20"/>
        <v>125</v>
      </c>
      <c r="J41" s="211">
        <v>2.8</v>
      </c>
      <c r="K41" s="44">
        <f t="shared" si="6"/>
        <v>24</v>
      </c>
      <c r="L41" s="43">
        <f t="shared" si="21"/>
        <v>28.8</v>
      </c>
      <c r="M41" s="42">
        <f t="shared" si="22"/>
        <v>600</v>
      </c>
      <c r="N41" s="41">
        <f t="shared" si="23"/>
        <v>720</v>
      </c>
      <c r="R41" s="40">
        <v>24</v>
      </c>
    </row>
    <row r="42" spans="1:18">
      <c r="A42" s="371" t="s">
        <v>1072</v>
      </c>
      <c r="B42" s="72" t="s">
        <v>1129</v>
      </c>
      <c r="C42" s="213" t="s">
        <v>1133</v>
      </c>
      <c r="D42" s="212" t="s">
        <v>1132</v>
      </c>
      <c r="E42" s="67" t="s">
        <v>1126</v>
      </c>
      <c r="F42" s="175">
        <v>25</v>
      </c>
      <c r="G42" s="173" t="s">
        <v>91</v>
      </c>
      <c r="H42" s="175">
        <v>5</v>
      </c>
      <c r="I42" s="357">
        <f t="shared" si="20"/>
        <v>125</v>
      </c>
      <c r="J42" s="211">
        <v>4.0999999999999996</v>
      </c>
      <c r="K42" s="44">
        <f t="shared" si="6"/>
        <v>24</v>
      </c>
      <c r="L42" s="43">
        <f t="shared" si="21"/>
        <v>28.8</v>
      </c>
      <c r="M42" s="42">
        <f t="shared" si="22"/>
        <v>600</v>
      </c>
      <c r="N42" s="41">
        <f t="shared" si="23"/>
        <v>720</v>
      </c>
      <c r="R42" s="40">
        <v>24</v>
      </c>
    </row>
    <row r="43" spans="1:18">
      <c r="A43" s="371" t="s">
        <v>1072</v>
      </c>
      <c r="B43" s="72" t="s">
        <v>1129</v>
      </c>
      <c r="C43" s="213" t="s">
        <v>1131</v>
      </c>
      <c r="D43" s="212" t="s">
        <v>1130</v>
      </c>
      <c r="E43" s="67" t="s">
        <v>1126</v>
      </c>
      <c r="F43" s="175">
        <v>25</v>
      </c>
      <c r="G43" s="58" t="s">
        <v>91</v>
      </c>
      <c r="H43" s="175">
        <v>5</v>
      </c>
      <c r="I43" s="358">
        <f t="shared" si="20"/>
        <v>125</v>
      </c>
      <c r="J43" s="211">
        <v>2.5</v>
      </c>
      <c r="K43" s="44">
        <f t="shared" si="6"/>
        <v>26</v>
      </c>
      <c r="L43" s="43">
        <f t="shared" si="21"/>
        <v>31.2</v>
      </c>
      <c r="M43" s="42">
        <f t="shared" si="22"/>
        <v>650</v>
      </c>
      <c r="N43" s="41">
        <f t="shared" si="23"/>
        <v>780</v>
      </c>
      <c r="R43" s="40">
        <v>26</v>
      </c>
    </row>
    <row r="44" spans="1:18">
      <c r="A44" s="371" t="s">
        <v>1072</v>
      </c>
      <c r="B44" s="72" t="s">
        <v>1129</v>
      </c>
      <c r="C44" s="213" t="s">
        <v>1128</v>
      </c>
      <c r="D44" s="212" t="s">
        <v>1127</v>
      </c>
      <c r="E44" s="67" t="s">
        <v>1126</v>
      </c>
      <c r="F44" s="175">
        <v>25</v>
      </c>
      <c r="G44" s="58" t="s">
        <v>91</v>
      </c>
      <c r="H44" s="175">
        <v>5</v>
      </c>
      <c r="I44" s="358">
        <f t="shared" si="20"/>
        <v>125</v>
      </c>
      <c r="J44" s="211">
        <v>2.9</v>
      </c>
      <c r="K44" s="44">
        <f t="shared" si="6"/>
        <v>26</v>
      </c>
      <c r="L44" s="43">
        <f t="shared" si="21"/>
        <v>31.2</v>
      </c>
      <c r="M44" s="42">
        <f t="shared" si="22"/>
        <v>650</v>
      </c>
      <c r="N44" s="41">
        <f t="shared" si="23"/>
        <v>780</v>
      </c>
      <c r="R44" s="40">
        <v>26</v>
      </c>
    </row>
    <row r="45" spans="1:18">
      <c r="A45" s="371" t="s">
        <v>1072</v>
      </c>
      <c r="B45" s="70" t="s">
        <v>1121</v>
      </c>
      <c r="C45" s="213" t="s">
        <v>1125</v>
      </c>
      <c r="D45" s="212" t="s">
        <v>1397</v>
      </c>
      <c r="E45" s="67" t="s">
        <v>1119</v>
      </c>
      <c r="F45" s="175">
        <v>9</v>
      </c>
      <c r="G45" s="58" t="s">
        <v>1118</v>
      </c>
      <c r="H45" s="175">
        <v>5</v>
      </c>
      <c r="I45" s="358">
        <f t="shared" si="20"/>
        <v>45</v>
      </c>
      <c r="J45" s="211">
        <v>0.4</v>
      </c>
      <c r="K45" s="44">
        <f t="shared" si="6"/>
        <v>390</v>
      </c>
      <c r="L45" s="43">
        <f t="shared" si="21"/>
        <v>468</v>
      </c>
      <c r="M45" s="42">
        <f t="shared" si="22"/>
        <v>3510</v>
      </c>
      <c r="N45" s="41">
        <f t="shared" si="23"/>
        <v>4212</v>
      </c>
      <c r="R45" s="40">
        <v>390</v>
      </c>
    </row>
    <row r="46" spans="1:18">
      <c r="A46" s="371" t="s">
        <v>1072</v>
      </c>
      <c r="B46" s="72" t="s">
        <v>1121</v>
      </c>
      <c r="C46" s="483" t="s">
        <v>1396</v>
      </c>
      <c r="D46" s="484" t="s">
        <v>1762</v>
      </c>
      <c r="E46" s="67" t="s">
        <v>1119</v>
      </c>
      <c r="F46" s="175">
        <v>10</v>
      </c>
      <c r="G46" s="58" t="s">
        <v>1118</v>
      </c>
      <c r="H46" s="367" t="s">
        <v>1394</v>
      </c>
      <c r="I46" s="358"/>
      <c r="J46" s="211">
        <v>0.4</v>
      </c>
      <c r="K46" s="44">
        <f t="shared" si="6"/>
        <v>390</v>
      </c>
      <c r="L46" s="43">
        <f t="shared" si="21"/>
        <v>468</v>
      </c>
      <c r="M46" s="42">
        <f t="shared" si="22"/>
        <v>3900</v>
      </c>
      <c r="N46" s="41">
        <f t="shared" si="23"/>
        <v>4680</v>
      </c>
      <c r="R46" s="40">
        <v>390</v>
      </c>
    </row>
    <row r="47" spans="1:18">
      <c r="A47" s="371" t="s">
        <v>1072</v>
      </c>
      <c r="B47" s="72" t="s">
        <v>1121</v>
      </c>
      <c r="C47" s="483" t="s">
        <v>1398</v>
      </c>
      <c r="D47" s="484" t="s">
        <v>1763</v>
      </c>
      <c r="E47" s="67" t="s">
        <v>1119</v>
      </c>
      <c r="F47" s="361">
        <v>9.4</v>
      </c>
      <c r="G47" s="58" t="s">
        <v>1118</v>
      </c>
      <c r="H47" s="367" t="s">
        <v>1394</v>
      </c>
      <c r="I47" s="358"/>
      <c r="J47" s="211">
        <v>0.4</v>
      </c>
      <c r="K47" s="44">
        <f t="shared" si="6"/>
        <v>390</v>
      </c>
      <c r="L47" s="43">
        <f t="shared" si="21"/>
        <v>468</v>
      </c>
      <c r="M47" s="42">
        <f t="shared" si="22"/>
        <v>3666</v>
      </c>
      <c r="N47" s="41">
        <f t="shared" si="23"/>
        <v>4399.2</v>
      </c>
      <c r="R47" s="40">
        <v>390</v>
      </c>
    </row>
    <row r="48" spans="1:18">
      <c r="A48" s="371" t="s">
        <v>1072</v>
      </c>
      <c r="B48" s="72" t="s">
        <v>1121</v>
      </c>
      <c r="C48" s="366" t="s">
        <v>1285</v>
      </c>
      <c r="D48" s="212" t="s">
        <v>1124</v>
      </c>
      <c r="E48" s="67" t="s">
        <v>1119</v>
      </c>
      <c r="F48" s="175">
        <v>9</v>
      </c>
      <c r="G48" s="58" t="s">
        <v>1118</v>
      </c>
      <c r="H48" s="175">
        <v>20</v>
      </c>
      <c r="I48" s="358">
        <f t="shared" si="20"/>
        <v>180</v>
      </c>
      <c r="J48" s="211">
        <v>0.4</v>
      </c>
      <c r="K48" s="44">
        <f t="shared" si="6"/>
        <v>430</v>
      </c>
      <c r="L48" s="43">
        <f t="shared" si="21"/>
        <v>516</v>
      </c>
      <c r="M48" s="42">
        <f t="shared" si="22"/>
        <v>3870</v>
      </c>
      <c r="N48" s="41">
        <f t="shared" si="23"/>
        <v>4644</v>
      </c>
      <c r="R48" s="40">
        <v>430</v>
      </c>
    </row>
    <row r="49" spans="1:18">
      <c r="A49" s="371" t="s">
        <v>1072</v>
      </c>
      <c r="B49" s="72" t="s">
        <v>1121</v>
      </c>
      <c r="C49" s="366" t="s">
        <v>1285</v>
      </c>
      <c r="D49" s="212" t="s">
        <v>1123</v>
      </c>
      <c r="E49" s="67" t="s">
        <v>1119</v>
      </c>
      <c r="F49" s="175">
        <v>9</v>
      </c>
      <c r="G49" s="58" t="s">
        <v>1118</v>
      </c>
      <c r="H49" s="175">
        <v>20</v>
      </c>
      <c r="I49" s="358">
        <f t="shared" si="20"/>
        <v>180</v>
      </c>
      <c r="J49" s="211">
        <v>0.4</v>
      </c>
      <c r="K49" s="44">
        <f t="shared" si="6"/>
        <v>520</v>
      </c>
      <c r="L49" s="43">
        <f t="shared" si="21"/>
        <v>624</v>
      </c>
      <c r="M49" s="42">
        <f t="shared" si="22"/>
        <v>4680</v>
      </c>
      <c r="N49" s="41">
        <f t="shared" si="23"/>
        <v>5616</v>
      </c>
      <c r="R49" s="40">
        <v>520</v>
      </c>
    </row>
    <row r="50" spans="1:18">
      <c r="A50" s="371" t="s">
        <v>1072</v>
      </c>
      <c r="B50" s="72" t="s">
        <v>1121</v>
      </c>
      <c r="C50" s="366" t="s">
        <v>1285</v>
      </c>
      <c r="D50" s="212" t="s">
        <v>1122</v>
      </c>
      <c r="E50" s="67" t="s">
        <v>1119</v>
      </c>
      <c r="F50" s="175">
        <v>9</v>
      </c>
      <c r="G50" s="58" t="s">
        <v>1118</v>
      </c>
      <c r="H50" s="175">
        <v>20</v>
      </c>
      <c r="I50" s="358">
        <f t="shared" si="20"/>
        <v>180</v>
      </c>
      <c r="J50" s="211">
        <v>0.4</v>
      </c>
      <c r="K50" s="44">
        <f t="shared" si="6"/>
        <v>790</v>
      </c>
      <c r="L50" s="43">
        <f t="shared" si="21"/>
        <v>948</v>
      </c>
      <c r="M50" s="42">
        <f t="shared" si="22"/>
        <v>7110</v>
      </c>
      <c r="N50" s="41">
        <f t="shared" si="23"/>
        <v>8532</v>
      </c>
      <c r="R50" s="40">
        <v>790</v>
      </c>
    </row>
    <row r="51" spans="1:18">
      <c r="A51" s="371" t="s">
        <v>1072</v>
      </c>
      <c r="B51" s="72" t="s">
        <v>1121</v>
      </c>
      <c r="C51" s="366" t="s">
        <v>1285</v>
      </c>
      <c r="D51" s="212" t="s">
        <v>1120</v>
      </c>
      <c r="E51" s="67" t="s">
        <v>1119</v>
      </c>
      <c r="F51" s="175">
        <v>9</v>
      </c>
      <c r="G51" s="58" t="s">
        <v>1118</v>
      </c>
      <c r="H51" s="175">
        <v>20</v>
      </c>
      <c r="I51" s="358">
        <f t="shared" si="20"/>
        <v>180</v>
      </c>
      <c r="J51" s="211">
        <v>0.4</v>
      </c>
      <c r="K51" s="44">
        <f t="shared" si="6"/>
        <v>1470</v>
      </c>
      <c r="L51" s="43">
        <f t="shared" si="21"/>
        <v>1764</v>
      </c>
      <c r="M51" s="42">
        <f t="shared" si="22"/>
        <v>13230</v>
      </c>
      <c r="N51" s="41">
        <f t="shared" si="23"/>
        <v>15876</v>
      </c>
      <c r="R51" s="40">
        <v>1470</v>
      </c>
    </row>
    <row r="52" spans="1:18">
      <c r="A52" s="371" t="s">
        <v>1072</v>
      </c>
      <c r="B52" s="70" t="s">
        <v>1113</v>
      </c>
      <c r="C52" s="213" t="s">
        <v>1117</v>
      </c>
      <c r="D52" s="212" t="s">
        <v>1402</v>
      </c>
      <c r="E52" s="67" t="s">
        <v>1112</v>
      </c>
      <c r="F52" s="175">
        <v>20</v>
      </c>
      <c r="G52" s="58" t="s">
        <v>91</v>
      </c>
      <c r="H52" s="175">
        <v>10</v>
      </c>
      <c r="I52" s="358">
        <f t="shared" si="20"/>
        <v>200</v>
      </c>
      <c r="J52" s="211">
        <v>2.8</v>
      </c>
      <c r="K52" s="44">
        <f t="shared" si="6"/>
        <v>162</v>
      </c>
      <c r="L52" s="43">
        <f t="shared" si="21"/>
        <v>194.4</v>
      </c>
      <c r="M52" s="42">
        <f t="shared" si="22"/>
        <v>3240</v>
      </c>
      <c r="N52" s="41">
        <f t="shared" si="23"/>
        <v>3888</v>
      </c>
      <c r="R52" s="40">
        <v>162</v>
      </c>
    </row>
    <row r="53" spans="1:18">
      <c r="A53" s="371" t="s">
        <v>1072</v>
      </c>
      <c r="B53" s="72" t="s">
        <v>1113</v>
      </c>
      <c r="C53" s="213" t="s">
        <v>1116</v>
      </c>
      <c r="D53" s="212" t="s">
        <v>1401</v>
      </c>
      <c r="E53" s="67" t="s">
        <v>1112</v>
      </c>
      <c r="F53" s="175">
        <v>20</v>
      </c>
      <c r="G53" s="58" t="s">
        <v>91</v>
      </c>
      <c r="H53" s="175">
        <v>10</v>
      </c>
      <c r="I53" s="358">
        <f t="shared" si="20"/>
        <v>200</v>
      </c>
      <c r="J53" s="211">
        <v>2.8</v>
      </c>
      <c r="K53" s="44">
        <f t="shared" si="6"/>
        <v>162</v>
      </c>
      <c r="L53" s="43">
        <f t="shared" si="21"/>
        <v>194.4</v>
      </c>
      <c r="M53" s="42">
        <f t="shared" si="22"/>
        <v>3240</v>
      </c>
      <c r="N53" s="41">
        <f t="shared" si="23"/>
        <v>3888</v>
      </c>
      <c r="R53" s="40">
        <v>162</v>
      </c>
    </row>
    <row r="54" spans="1:18">
      <c r="A54" s="371" t="s">
        <v>1072</v>
      </c>
      <c r="B54" s="72" t="s">
        <v>1113</v>
      </c>
      <c r="C54" s="213" t="s">
        <v>1115</v>
      </c>
      <c r="D54" s="212" t="s">
        <v>1400</v>
      </c>
      <c r="E54" s="67" t="s">
        <v>1112</v>
      </c>
      <c r="F54" s="175">
        <v>20</v>
      </c>
      <c r="G54" s="58" t="s">
        <v>91</v>
      </c>
      <c r="H54" s="175">
        <v>10</v>
      </c>
      <c r="I54" s="358">
        <f t="shared" si="20"/>
        <v>200</v>
      </c>
      <c r="J54" s="211">
        <v>2.8</v>
      </c>
      <c r="K54" s="44">
        <f t="shared" si="6"/>
        <v>162</v>
      </c>
      <c r="L54" s="43">
        <f t="shared" si="21"/>
        <v>194.4</v>
      </c>
      <c r="M54" s="42">
        <f t="shared" si="22"/>
        <v>3240</v>
      </c>
      <c r="N54" s="41">
        <f t="shared" si="23"/>
        <v>3888</v>
      </c>
      <c r="R54" s="40">
        <v>162</v>
      </c>
    </row>
    <row r="55" spans="1:18">
      <c r="A55" s="371" t="s">
        <v>1072</v>
      </c>
      <c r="B55" s="72" t="s">
        <v>1113</v>
      </c>
      <c r="C55" s="213" t="s">
        <v>1114</v>
      </c>
      <c r="D55" s="212" t="s">
        <v>1399</v>
      </c>
      <c r="E55" s="67" t="s">
        <v>1112</v>
      </c>
      <c r="F55" s="175">
        <v>20</v>
      </c>
      <c r="G55" s="58" t="s">
        <v>91</v>
      </c>
      <c r="H55" s="175">
        <v>10</v>
      </c>
      <c r="I55" s="358">
        <f t="shared" si="20"/>
        <v>200</v>
      </c>
      <c r="J55" s="211">
        <v>2.8</v>
      </c>
      <c r="K55" s="44">
        <f t="shared" si="6"/>
        <v>162</v>
      </c>
      <c r="L55" s="43">
        <f t="shared" si="21"/>
        <v>194.4</v>
      </c>
      <c r="M55" s="42">
        <f t="shared" si="22"/>
        <v>3240</v>
      </c>
      <c r="N55" s="41">
        <f t="shared" si="23"/>
        <v>3888</v>
      </c>
      <c r="R55" s="40">
        <v>162</v>
      </c>
    </row>
    <row r="56" spans="1:18">
      <c r="A56" s="371" t="s">
        <v>1072</v>
      </c>
      <c r="B56" s="72" t="s">
        <v>1113</v>
      </c>
      <c r="C56" s="366" t="s">
        <v>1285</v>
      </c>
      <c r="D56" s="212" t="s">
        <v>1403</v>
      </c>
      <c r="E56" s="67" t="s">
        <v>1112</v>
      </c>
      <c r="F56" s="175">
        <v>20</v>
      </c>
      <c r="G56" s="173" t="s">
        <v>91</v>
      </c>
      <c r="H56" s="175">
        <v>10</v>
      </c>
      <c r="I56" s="357">
        <f t="shared" si="20"/>
        <v>200</v>
      </c>
      <c r="J56" s="211">
        <v>2.8</v>
      </c>
      <c r="K56" s="44">
        <f t="shared" si="6"/>
        <v>170</v>
      </c>
      <c r="L56" s="43">
        <f t="shared" si="21"/>
        <v>204</v>
      </c>
      <c r="M56" s="42">
        <f t="shared" si="22"/>
        <v>3400</v>
      </c>
      <c r="N56" s="41">
        <f t="shared" si="23"/>
        <v>4080</v>
      </c>
      <c r="R56" s="40">
        <v>170</v>
      </c>
    </row>
    <row r="57" spans="1:18">
      <c r="A57" s="371" t="s">
        <v>1072</v>
      </c>
      <c r="B57" s="72" t="s">
        <v>1113</v>
      </c>
      <c r="C57" s="366" t="s">
        <v>1285</v>
      </c>
      <c r="D57" s="212" t="s">
        <v>1406</v>
      </c>
      <c r="E57" s="67" t="s">
        <v>1112</v>
      </c>
      <c r="F57" s="175">
        <v>20</v>
      </c>
      <c r="G57" s="173" t="s">
        <v>91</v>
      </c>
      <c r="H57" s="175">
        <v>10</v>
      </c>
      <c r="I57" s="357">
        <f t="shared" si="20"/>
        <v>200</v>
      </c>
      <c r="J57" s="211">
        <v>2.8</v>
      </c>
      <c r="K57" s="44">
        <f t="shared" si="6"/>
        <v>170</v>
      </c>
      <c r="L57" s="43">
        <f t="shared" si="21"/>
        <v>204</v>
      </c>
      <c r="M57" s="42">
        <f t="shared" si="22"/>
        <v>3400</v>
      </c>
      <c r="N57" s="41">
        <f t="shared" si="23"/>
        <v>4080</v>
      </c>
      <c r="R57" s="40">
        <v>170</v>
      </c>
    </row>
    <row r="58" spans="1:18">
      <c r="A58" s="371" t="s">
        <v>1072</v>
      </c>
      <c r="B58" s="72" t="s">
        <v>1113</v>
      </c>
      <c r="C58" s="366" t="s">
        <v>1285</v>
      </c>
      <c r="D58" s="212" t="s">
        <v>1409</v>
      </c>
      <c r="E58" s="67" t="s">
        <v>1112</v>
      </c>
      <c r="F58" s="175">
        <v>20</v>
      </c>
      <c r="G58" s="58" t="s">
        <v>91</v>
      </c>
      <c r="H58" s="175">
        <v>10</v>
      </c>
      <c r="I58" s="358">
        <f t="shared" si="20"/>
        <v>200</v>
      </c>
      <c r="J58" s="211">
        <v>2.8</v>
      </c>
      <c r="K58" s="44">
        <f t="shared" si="6"/>
        <v>170</v>
      </c>
      <c r="L58" s="43">
        <f t="shared" si="21"/>
        <v>204</v>
      </c>
      <c r="M58" s="42">
        <f t="shared" si="22"/>
        <v>3400</v>
      </c>
      <c r="N58" s="41">
        <f t="shared" si="23"/>
        <v>4080</v>
      </c>
      <c r="R58" s="40">
        <v>170</v>
      </c>
    </row>
    <row r="59" spans="1:18">
      <c r="A59" s="371" t="s">
        <v>1072</v>
      </c>
      <c r="B59" s="72" t="s">
        <v>1113</v>
      </c>
      <c r="C59" s="366" t="s">
        <v>1285</v>
      </c>
      <c r="D59" s="212" t="s">
        <v>1412</v>
      </c>
      <c r="E59" s="67" t="s">
        <v>1112</v>
      </c>
      <c r="F59" s="175">
        <v>20</v>
      </c>
      <c r="G59" s="58" t="s">
        <v>91</v>
      </c>
      <c r="H59" s="175">
        <v>10</v>
      </c>
      <c r="I59" s="358">
        <f t="shared" si="20"/>
        <v>200</v>
      </c>
      <c r="J59" s="211">
        <v>2.8</v>
      </c>
      <c r="K59" s="44">
        <f t="shared" si="6"/>
        <v>170</v>
      </c>
      <c r="L59" s="43">
        <f t="shared" si="21"/>
        <v>204</v>
      </c>
      <c r="M59" s="42">
        <f t="shared" si="22"/>
        <v>3400</v>
      </c>
      <c r="N59" s="41">
        <f t="shared" si="23"/>
        <v>4080</v>
      </c>
      <c r="R59" s="40">
        <v>170</v>
      </c>
    </row>
    <row r="60" spans="1:18">
      <c r="A60" s="371" t="s">
        <v>1072</v>
      </c>
      <c r="B60" s="72" t="s">
        <v>1113</v>
      </c>
      <c r="C60" s="366" t="s">
        <v>1285</v>
      </c>
      <c r="D60" s="212" t="s">
        <v>1404</v>
      </c>
      <c r="E60" s="67" t="s">
        <v>1112</v>
      </c>
      <c r="F60" s="175">
        <v>20</v>
      </c>
      <c r="G60" s="58" t="s">
        <v>91</v>
      </c>
      <c r="H60" s="175">
        <v>10</v>
      </c>
      <c r="I60" s="358">
        <f t="shared" si="20"/>
        <v>200</v>
      </c>
      <c r="J60" s="211">
        <v>2.8</v>
      </c>
      <c r="K60" s="44">
        <f t="shared" si="6"/>
        <v>192</v>
      </c>
      <c r="L60" s="43">
        <f t="shared" si="21"/>
        <v>230.4</v>
      </c>
      <c r="M60" s="42">
        <f t="shared" si="22"/>
        <v>3840</v>
      </c>
      <c r="N60" s="41">
        <f t="shared" si="23"/>
        <v>4608</v>
      </c>
      <c r="R60" s="40">
        <v>192</v>
      </c>
    </row>
    <row r="61" spans="1:18">
      <c r="A61" s="371" t="s">
        <v>1072</v>
      </c>
      <c r="B61" s="72" t="s">
        <v>1113</v>
      </c>
      <c r="C61" s="366" t="s">
        <v>1285</v>
      </c>
      <c r="D61" s="212" t="s">
        <v>1407</v>
      </c>
      <c r="E61" s="67" t="s">
        <v>1112</v>
      </c>
      <c r="F61" s="175">
        <v>20</v>
      </c>
      <c r="G61" s="58" t="s">
        <v>91</v>
      </c>
      <c r="H61" s="175">
        <v>10</v>
      </c>
      <c r="I61" s="358">
        <f t="shared" si="20"/>
        <v>200</v>
      </c>
      <c r="J61" s="211">
        <v>2.8</v>
      </c>
      <c r="K61" s="44">
        <f t="shared" ref="K61:K86" si="24">ROUND(R61*(1-$N$11),2)</f>
        <v>192</v>
      </c>
      <c r="L61" s="43">
        <f t="shared" si="21"/>
        <v>230.4</v>
      </c>
      <c r="M61" s="42">
        <f t="shared" si="22"/>
        <v>3840</v>
      </c>
      <c r="N61" s="41">
        <f t="shared" si="23"/>
        <v>4608</v>
      </c>
      <c r="R61" s="40">
        <v>192</v>
      </c>
    </row>
    <row r="62" spans="1:18">
      <c r="A62" s="371" t="s">
        <v>1072</v>
      </c>
      <c r="B62" s="72" t="s">
        <v>1113</v>
      </c>
      <c r="C62" s="366" t="s">
        <v>1285</v>
      </c>
      <c r="D62" s="212" t="s">
        <v>1410</v>
      </c>
      <c r="E62" s="67" t="s">
        <v>1112</v>
      </c>
      <c r="F62" s="175">
        <v>20</v>
      </c>
      <c r="G62" s="173" t="s">
        <v>91</v>
      </c>
      <c r="H62" s="175">
        <v>10</v>
      </c>
      <c r="I62" s="357">
        <f t="shared" si="20"/>
        <v>200</v>
      </c>
      <c r="J62" s="211">
        <v>2.8</v>
      </c>
      <c r="K62" s="44">
        <f t="shared" si="24"/>
        <v>192</v>
      </c>
      <c r="L62" s="43">
        <f t="shared" si="21"/>
        <v>230.4</v>
      </c>
      <c r="M62" s="42">
        <f t="shared" si="22"/>
        <v>3840</v>
      </c>
      <c r="N62" s="41">
        <f t="shared" si="23"/>
        <v>4608</v>
      </c>
      <c r="R62" s="40">
        <v>192</v>
      </c>
    </row>
    <row r="63" spans="1:18">
      <c r="A63" s="371" t="s">
        <v>1072</v>
      </c>
      <c r="B63" s="72" t="s">
        <v>1113</v>
      </c>
      <c r="C63" s="366" t="s">
        <v>1285</v>
      </c>
      <c r="D63" s="212" t="s">
        <v>1413</v>
      </c>
      <c r="E63" s="67" t="s">
        <v>1112</v>
      </c>
      <c r="F63" s="175">
        <v>20</v>
      </c>
      <c r="G63" s="173" t="s">
        <v>91</v>
      </c>
      <c r="H63" s="175">
        <v>10</v>
      </c>
      <c r="I63" s="357">
        <f t="shared" si="20"/>
        <v>200</v>
      </c>
      <c r="J63" s="211">
        <v>2.8</v>
      </c>
      <c r="K63" s="44">
        <f t="shared" si="24"/>
        <v>192</v>
      </c>
      <c r="L63" s="43">
        <f t="shared" si="21"/>
        <v>230.4</v>
      </c>
      <c r="M63" s="42">
        <f t="shared" si="22"/>
        <v>3840</v>
      </c>
      <c r="N63" s="41">
        <f t="shared" si="23"/>
        <v>4608</v>
      </c>
      <c r="R63" s="40">
        <v>192</v>
      </c>
    </row>
    <row r="64" spans="1:18">
      <c r="A64" s="371" t="s">
        <v>1072</v>
      </c>
      <c r="B64" s="72" t="s">
        <v>1113</v>
      </c>
      <c r="C64" s="366" t="s">
        <v>1285</v>
      </c>
      <c r="D64" s="212" t="s">
        <v>1405</v>
      </c>
      <c r="E64" s="67" t="s">
        <v>1112</v>
      </c>
      <c r="F64" s="175">
        <v>20</v>
      </c>
      <c r="G64" s="173" t="s">
        <v>91</v>
      </c>
      <c r="H64" s="175">
        <v>10</v>
      </c>
      <c r="I64" s="357">
        <f t="shared" si="20"/>
        <v>200</v>
      </c>
      <c r="J64" s="211">
        <v>2.8</v>
      </c>
      <c r="K64" s="44">
        <f t="shared" si="24"/>
        <v>210</v>
      </c>
      <c r="L64" s="43">
        <f t="shared" si="21"/>
        <v>252</v>
      </c>
      <c r="M64" s="42">
        <f t="shared" si="22"/>
        <v>4200</v>
      </c>
      <c r="N64" s="41">
        <f t="shared" si="23"/>
        <v>5040</v>
      </c>
      <c r="R64" s="40">
        <v>210</v>
      </c>
    </row>
    <row r="65" spans="1:18">
      <c r="A65" s="371" t="s">
        <v>1072</v>
      </c>
      <c r="B65" s="72" t="s">
        <v>1113</v>
      </c>
      <c r="C65" s="366" t="s">
        <v>1285</v>
      </c>
      <c r="D65" s="212" t="s">
        <v>1408</v>
      </c>
      <c r="E65" s="67" t="s">
        <v>1112</v>
      </c>
      <c r="F65" s="175">
        <v>20</v>
      </c>
      <c r="G65" s="58" t="s">
        <v>91</v>
      </c>
      <c r="H65" s="175">
        <v>10</v>
      </c>
      <c r="I65" s="358">
        <f t="shared" si="20"/>
        <v>200</v>
      </c>
      <c r="J65" s="211">
        <v>2.8</v>
      </c>
      <c r="K65" s="44">
        <f t="shared" si="24"/>
        <v>210</v>
      </c>
      <c r="L65" s="43">
        <f t="shared" si="21"/>
        <v>252</v>
      </c>
      <c r="M65" s="42">
        <f t="shared" si="22"/>
        <v>4200</v>
      </c>
      <c r="N65" s="41">
        <f t="shared" si="23"/>
        <v>5040</v>
      </c>
      <c r="R65" s="40">
        <v>210</v>
      </c>
    </row>
    <row r="66" spans="1:18">
      <c r="A66" s="371" t="s">
        <v>1072</v>
      </c>
      <c r="B66" s="72" t="s">
        <v>1113</v>
      </c>
      <c r="C66" s="366" t="s">
        <v>1285</v>
      </c>
      <c r="D66" s="212" t="s">
        <v>1411</v>
      </c>
      <c r="E66" s="67" t="s">
        <v>1112</v>
      </c>
      <c r="F66" s="175">
        <v>20</v>
      </c>
      <c r="G66" s="58" t="s">
        <v>91</v>
      </c>
      <c r="H66" s="175">
        <v>10</v>
      </c>
      <c r="I66" s="358">
        <f t="shared" si="20"/>
        <v>200</v>
      </c>
      <c r="J66" s="211">
        <v>2.8</v>
      </c>
      <c r="K66" s="44">
        <f t="shared" si="24"/>
        <v>210</v>
      </c>
      <c r="L66" s="43">
        <f t="shared" si="21"/>
        <v>252</v>
      </c>
      <c r="M66" s="42">
        <f t="shared" si="22"/>
        <v>4200</v>
      </c>
      <c r="N66" s="41">
        <f t="shared" si="23"/>
        <v>5040</v>
      </c>
      <c r="R66" s="40">
        <v>210</v>
      </c>
    </row>
    <row r="67" spans="1:18">
      <c r="A67" s="371" t="s">
        <v>1072</v>
      </c>
      <c r="B67" s="72" t="s">
        <v>1113</v>
      </c>
      <c r="C67" s="366" t="s">
        <v>1285</v>
      </c>
      <c r="D67" s="212" t="s">
        <v>1414</v>
      </c>
      <c r="E67" s="67" t="s">
        <v>1112</v>
      </c>
      <c r="F67" s="175">
        <v>20</v>
      </c>
      <c r="G67" s="58" t="s">
        <v>91</v>
      </c>
      <c r="H67" s="175">
        <v>10</v>
      </c>
      <c r="I67" s="358">
        <f t="shared" si="20"/>
        <v>200</v>
      </c>
      <c r="J67" s="211">
        <v>2.8</v>
      </c>
      <c r="K67" s="44">
        <f t="shared" si="24"/>
        <v>210</v>
      </c>
      <c r="L67" s="43">
        <f t="shared" si="21"/>
        <v>252</v>
      </c>
      <c r="M67" s="42">
        <f t="shared" si="22"/>
        <v>4200</v>
      </c>
      <c r="N67" s="41">
        <f t="shared" si="23"/>
        <v>5040</v>
      </c>
      <c r="R67" s="40">
        <v>210</v>
      </c>
    </row>
    <row r="68" spans="1:18">
      <c r="A68" s="371" t="s">
        <v>1072</v>
      </c>
      <c r="B68" s="70" t="s">
        <v>1584</v>
      </c>
      <c r="C68" s="213" t="s">
        <v>1111</v>
      </c>
      <c r="D68" s="212" t="s">
        <v>1758</v>
      </c>
      <c r="E68" s="67" t="s">
        <v>942</v>
      </c>
      <c r="F68" s="175">
        <v>460</v>
      </c>
      <c r="G68" s="58" t="s">
        <v>1082</v>
      </c>
      <c r="H68" s="175">
        <v>1</v>
      </c>
      <c r="I68" s="358">
        <f t="shared" ref="I68:I100" si="25">H68*F68</f>
        <v>460</v>
      </c>
      <c r="J68" s="211">
        <v>6</v>
      </c>
      <c r="K68" s="44">
        <f t="shared" si="24"/>
        <v>12.4</v>
      </c>
      <c r="L68" s="43">
        <f t="shared" si="21"/>
        <v>14.88</v>
      </c>
      <c r="M68" s="42">
        <f t="shared" si="22"/>
        <v>5704</v>
      </c>
      <c r="N68" s="41">
        <f t="shared" si="23"/>
        <v>6844.8</v>
      </c>
      <c r="R68" s="40">
        <v>12.4</v>
      </c>
    </row>
    <row r="69" spans="1:18">
      <c r="A69" s="371" t="s">
        <v>1072</v>
      </c>
      <c r="B69" s="72" t="s">
        <v>1584</v>
      </c>
      <c r="C69" s="214" t="s">
        <v>1110</v>
      </c>
      <c r="D69" s="212" t="s">
        <v>1631</v>
      </c>
      <c r="E69" s="67" t="s">
        <v>942</v>
      </c>
      <c r="F69" s="175">
        <v>410</v>
      </c>
      <c r="G69" s="173" t="s">
        <v>1082</v>
      </c>
      <c r="H69" s="175">
        <v>1</v>
      </c>
      <c r="I69" s="357">
        <f t="shared" si="25"/>
        <v>410</v>
      </c>
      <c r="J69" s="211">
        <v>6</v>
      </c>
      <c r="K69" s="44">
        <f t="shared" si="24"/>
        <v>13.8</v>
      </c>
      <c r="L69" s="43">
        <f t="shared" si="21"/>
        <v>16.559999999999999</v>
      </c>
      <c r="M69" s="42">
        <f t="shared" si="22"/>
        <v>5658</v>
      </c>
      <c r="N69" s="41">
        <f t="shared" si="23"/>
        <v>6789.6</v>
      </c>
      <c r="R69" s="40">
        <v>13.8</v>
      </c>
    </row>
    <row r="70" spans="1:18">
      <c r="A70" s="371" t="s">
        <v>1072</v>
      </c>
      <c r="B70" s="72" t="s">
        <v>1584</v>
      </c>
      <c r="C70" s="213" t="s">
        <v>1109</v>
      </c>
      <c r="D70" s="212" t="s">
        <v>1632</v>
      </c>
      <c r="E70" s="67" t="s">
        <v>942</v>
      </c>
      <c r="F70" s="175">
        <v>330</v>
      </c>
      <c r="G70" s="58" t="s">
        <v>1082</v>
      </c>
      <c r="H70" s="175">
        <v>1</v>
      </c>
      <c r="I70" s="358">
        <f t="shared" si="25"/>
        <v>330</v>
      </c>
      <c r="J70" s="211">
        <v>6</v>
      </c>
      <c r="K70" s="44">
        <f t="shared" si="24"/>
        <v>15.2</v>
      </c>
      <c r="L70" s="43">
        <f t="shared" si="21"/>
        <v>18.239999999999998</v>
      </c>
      <c r="M70" s="42">
        <f t="shared" si="22"/>
        <v>5016</v>
      </c>
      <c r="N70" s="41">
        <f t="shared" si="23"/>
        <v>6019.2</v>
      </c>
      <c r="R70" s="40">
        <v>15.200000000000001</v>
      </c>
    </row>
    <row r="71" spans="1:18">
      <c r="A71" s="371" t="s">
        <v>1072</v>
      </c>
      <c r="B71" s="72" t="s">
        <v>1584</v>
      </c>
      <c r="C71" s="213" t="s">
        <v>1108</v>
      </c>
      <c r="D71" s="212" t="s">
        <v>1633</v>
      </c>
      <c r="E71" s="67" t="s">
        <v>942</v>
      </c>
      <c r="F71" s="175">
        <v>320</v>
      </c>
      <c r="G71" s="58" t="s">
        <v>1082</v>
      </c>
      <c r="H71" s="175">
        <v>1</v>
      </c>
      <c r="I71" s="358">
        <f t="shared" si="25"/>
        <v>320</v>
      </c>
      <c r="J71" s="211">
        <v>6</v>
      </c>
      <c r="K71" s="44">
        <f t="shared" si="24"/>
        <v>16.2</v>
      </c>
      <c r="L71" s="43">
        <f t="shared" si="21"/>
        <v>19.440000000000001</v>
      </c>
      <c r="M71" s="42">
        <f t="shared" si="22"/>
        <v>5184</v>
      </c>
      <c r="N71" s="41">
        <f t="shared" si="23"/>
        <v>6220.8</v>
      </c>
      <c r="R71" s="40">
        <v>16.2</v>
      </c>
    </row>
    <row r="72" spans="1:18">
      <c r="A72" s="371" t="s">
        <v>1072</v>
      </c>
      <c r="B72" s="72" t="s">
        <v>1584</v>
      </c>
      <c r="C72" s="213" t="s">
        <v>1107</v>
      </c>
      <c r="D72" s="212" t="s">
        <v>1634</v>
      </c>
      <c r="E72" s="67" t="s">
        <v>942</v>
      </c>
      <c r="F72" s="175">
        <v>280</v>
      </c>
      <c r="G72" s="58" t="s">
        <v>1082</v>
      </c>
      <c r="H72" s="175">
        <v>1</v>
      </c>
      <c r="I72" s="358">
        <f t="shared" si="25"/>
        <v>280</v>
      </c>
      <c r="J72" s="211">
        <v>6</v>
      </c>
      <c r="K72" s="44">
        <f t="shared" si="24"/>
        <v>18</v>
      </c>
      <c r="L72" s="43">
        <f t="shared" si="21"/>
        <v>21.6</v>
      </c>
      <c r="M72" s="42">
        <f t="shared" si="22"/>
        <v>5040</v>
      </c>
      <c r="N72" s="41">
        <f t="shared" si="23"/>
        <v>6048</v>
      </c>
      <c r="R72" s="40">
        <v>18</v>
      </c>
    </row>
    <row r="73" spans="1:18">
      <c r="A73" s="371" t="s">
        <v>1072</v>
      </c>
      <c r="B73" s="72" t="s">
        <v>1584</v>
      </c>
      <c r="C73" s="213" t="s">
        <v>1106</v>
      </c>
      <c r="D73" s="212" t="s">
        <v>1635</v>
      </c>
      <c r="E73" s="67" t="s">
        <v>942</v>
      </c>
      <c r="F73" s="175">
        <v>270</v>
      </c>
      <c r="G73" s="58" t="s">
        <v>1082</v>
      </c>
      <c r="H73" s="175">
        <v>1</v>
      </c>
      <c r="I73" s="358">
        <f t="shared" si="25"/>
        <v>270</v>
      </c>
      <c r="J73" s="211">
        <v>6</v>
      </c>
      <c r="K73" s="44">
        <f t="shared" si="24"/>
        <v>20.8</v>
      </c>
      <c r="L73" s="43">
        <f t="shared" si="21"/>
        <v>24.96</v>
      </c>
      <c r="M73" s="42">
        <f t="shared" si="22"/>
        <v>5616</v>
      </c>
      <c r="N73" s="41">
        <f t="shared" si="23"/>
        <v>6739.2</v>
      </c>
      <c r="R73" s="40">
        <v>20.8</v>
      </c>
    </row>
    <row r="74" spans="1:18">
      <c r="A74" s="371" t="s">
        <v>1072</v>
      </c>
      <c r="B74" s="72" t="s">
        <v>1584</v>
      </c>
      <c r="C74" s="213" t="s">
        <v>1105</v>
      </c>
      <c r="D74" s="212" t="s">
        <v>1636</v>
      </c>
      <c r="E74" s="67" t="s">
        <v>942</v>
      </c>
      <c r="F74" s="175">
        <v>240</v>
      </c>
      <c r="G74" s="58" t="s">
        <v>1082</v>
      </c>
      <c r="H74" s="175">
        <v>1</v>
      </c>
      <c r="I74" s="358">
        <f t="shared" si="25"/>
        <v>240</v>
      </c>
      <c r="J74" s="211">
        <v>6</v>
      </c>
      <c r="K74" s="44">
        <f t="shared" si="24"/>
        <v>23.2</v>
      </c>
      <c r="L74" s="43">
        <f t="shared" si="21"/>
        <v>27.84</v>
      </c>
      <c r="M74" s="42">
        <f t="shared" si="22"/>
        <v>5568</v>
      </c>
      <c r="N74" s="41">
        <f t="shared" si="23"/>
        <v>6681.6</v>
      </c>
      <c r="R74" s="40">
        <v>23.200000000000003</v>
      </c>
    </row>
    <row r="75" spans="1:18">
      <c r="A75" s="371" t="s">
        <v>1072</v>
      </c>
      <c r="B75" s="72" t="s">
        <v>1584</v>
      </c>
      <c r="C75" s="213" t="s">
        <v>1104</v>
      </c>
      <c r="D75" s="212" t="s">
        <v>1637</v>
      </c>
      <c r="E75" s="67" t="s">
        <v>942</v>
      </c>
      <c r="F75" s="175">
        <v>220</v>
      </c>
      <c r="G75" s="58" t="s">
        <v>1082</v>
      </c>
      <c r="H75" s="175">
        <v>1</v>
      </c>
      <c r="I75" s="358">
        <f t="shared" si="25"/>
        <v>220</v>
      </c>
      <c r="J75" s="211">
        <v>6</v>
      </c>
      <c r="K75" s="44">
        <f t="shared" si="24"/>
        <v>26.2</v>
      </c>
      <c r="L75" s="43">
        <f t="shared" si="21"/>
        <v>31.44</v>
      </c>
      <c r="M75" s="42">
        <f t="shared" si="22"/>
        <v>5764</v>
      </c>
      <c r="N75" s="41">
        <f t="shared" si="23"/>
        <v>6916.8</v>
      </c>
      <c r="R75" s="40">
        <v>26.200000000000003</v>
      </c>
    </row>
    <row r="76" spans="1:18">
      <c r="A76" s="371" t="s">
        <v>1072</v>
      </c>
      <c r="B76" s="72" t="s">
        <v>1584</v>
      </c>
      <c r="C76" s="213" t="s">
        <v>1103</v>
      </c>
      <c r="D76" s="212" t="s">
        <v>1759</v>
      </c>
      <c r="E76" s="67" t="s">
        <v>942</v>
      </c>
      <c r="F76" s="175">
        <v>200</v>
      </c>
      <c r="G76" s="58" t="s">
        <v>1082</v>
      </c>
      <c r="H76" s="175">
        <v>1</v>
      </c>
      <c r="I76" s="358">
        <f t="shared" si="25"/>
        <v>200</v>
      </c>
      <c r="J76" s="211">
        <v>6</v>
      </c>
      <c r="K76" s="44">
        <f t="shared" si="24"/>
        <v>28.6</v>
      </c>
      <c r="L76" s="43">
        <f t="shared" si="21"/>
        <v>34.32</v>
      </c>
      <c r="M76" s="42">
        <f t="shared" si="22"/>
        <v>5720</v>
      </c>
      <c r="N76" s="41">
        <f t="shared" si="23"/>
        <v>6864</v>
      </c>
      <c r="R76" s="40">
        <v>28.6</v>
      </c>
    </row>
    <row r="77" spans="1:18">
      <c r="A77" s="371" t="s">
        <v>1072</v>
      </c>
      <c r="B77" s="72" t="s">
        <v>1584</v>
      </c>
      <c r="C77" s="213" t="s">
        <v>1102</v>
      </c>
      <c r="D77" s="212" t="s">
        <v>1766</v>
      </c>
      <c r="E77" s="67" t="s">
        <v>942</v>
      </c>
      <c r="F77" s="175">
        <v>160</v>
      </c>
      <c r="G77" s="173" t="s">
        <v>1082</v>
      </c>
      <c r="H77" s="175">
        <v>1</v>
      </c>
      <c r="I77" s="357">
        <f t="shared" si="25"/>
        <v>160</v>
      </c>
      <c r="J77" s="211">
        <v>6</v>
      </c>
      <c r="K77" s="44">
        <f t="shared" si="24"/>
        <v>38.4</v>
      </c>
      <c r="L77" s="43">
        <f t="shared" si="21"/>
        <v>46.08</v>
      </c>
      <c r="M77" s="42">
        <f t="shared" si="22"/>
        <v>6144</v>
      </c>
      <c r="N77" s="41">
        <f t="shared" si="23"/>
        <v>7372.8</v>
      </c>
      <c r="R77" s="40">
        <v>38.400000000000006</v>
      </c>
    </row>
    <row r="78" spans="1:18">
      <c r="A78" s="371" t="s">
        <v>1072</v>
      </c>
      <c r="B78" s="70" t="s">
        <v>1585</v>
      </c>
      <c r="C78" s="213" t="s">
        <v>1101</v>
      </c>
      <c r="D78" s="212" t="s">
        <v>1760</v>
      </c>
      <c r="E78" s="67" t="s">
        <v>942</v>
      </c>
      <c r="F78" s="175">
        <v>440</v>
      </c>
      <c r="G78" s="173" t="s">
        <v>1082</v>
      </c>
      <c r="H78" s="175">
        <v>1</v>
      </c>
      <c r="I78" s="357">
        <f t="shared" si="25"/>
        <v>440</v>
      </c>
      <c r="J78" s="211">
        <v>6</v>
      </c>
      <c r="K78" s="44">
        <f t="shared" si="24"/>
        <v>19.600000000000001</v>
      </c>
      <c r="L78" s="43">
        <f t="shared" si="21"/>
        <v>23.52</v>
      </c>
      <c r="M78" s="42">
        <f t="shared" si="22"/>
        <v>8624</v>
      </c>
      <c r="N78" s="41">
        <f t="shared" si="23"/>
        <v>10348.799999999999</v>
      </c>
      <c r="R78" s="40">
        <v>19.600000000000001</v>
      </c>
    </row>
    <row r="79" spans="1:18">
      <c r="A79" s="371" t="s">
        <v>1072</v>
      </c>
      <c r="B79" s="72" t="s">
        <v>1585</v>
      </c>
      <c r="C79" s="213" t="s">
        <v>1100</v>
      </c>
      <c r="D79" s="212" t="s">
        <v>1638</v>
      </c>
      <c r="E79" s="67" t="s">
        <v>942</v>
      </c>
      <c r="F79" s="175">
        <v>390</v>
      </c>
      <c r="G79" s="58" t="s">
        <v>1082</v>
      </c>
      <c r="H79" s="175">
        <v>1</v>
      </c>
      <c r="I79" s="358">
        <f t="shared" si="25"/>
        <v>390</v>
      </c>
      <c r="J79" s="211">
        <v>6</v>
      </c>
      <c r="K79" s="44">
        <f t="shared" si="24"/>
        <v>21</v>
      </c>
      <c r="L79" s="43">
        <f t="shared" si="21"/>
        <v>25.2</v>
      </c>
      <c r="M79" s="42">
        <f t="shared" si="22"/>
        <v>8190</v>
      </c>
      <c r="N79" s="41">
        <f t="shared" si="23"/>
        <v>9828</v>
      </c>
      <c r="R79" s="40">
        <v>21</v>
      </c>
    </row>
    <row r="80" spans="1:18">
      <c r="A80" s="371" t="s">
        <v>1072</v>
      </c>
      <c r="B80" s="72" t="s">
        <v>1585</v>
      </c>
      <c r="C80" s="213" t="s">
        <v>1099</v>
      </c>
      <c r="D80" s="212" t="s">
        <v>1639</v>
      </c>
      <c r="E80" s="67" t="s">
        <v>942</v>
      </c>
      <c r="F80" s="175">
        <v>310</v>
      </c>
      <c r="G80" s="58" t="s">
        <v>1082</v>
      </c>
      <c r="H80" s="175">
        <v>1</v>
      </c>
      <c r="I80" s="358">
        <f t="shared" si="25"/>
        <v>310</v>
      </c>
      <c r="J80" s="211">
        <v>6</v>
      </c>
      <c r="K80" s="44">
        <f t="shared" si="24"/>
        <v>24</v>
      </c>
      <c r="L80" s="43">
        <f t="shared" si="21"/>
        <v>28.8</v>
      </c>
      <c r="M80" s="42">
        <f t="shared" si="22"/>
        <v>7440</v>
      </c>
      <c r="N80" s="41">
        <f t="shared" si="23"/>
        <v>8928</v>
      </c>
      <c r="R80" s="40">
        <v>24</v>
      </c>
    </row>
    <row r="81" spans="1:18">
      <c r="A81" s="371" t="s">
        <v>1072</v>
      </c>
      <c r="B81" s="72" t="s">
        <v>1585</v>
      </c>
      <c r="C81" s="213" t="s">
        <v>1098</v>
      </c>
      <c r="D81" s="212" t="s">
        <v>1640</v>
      </c>
      <c r="E81" s="67" t="s">
        <v>942</v>
      </c>
      <c r="F81" s="175">
        <v>300</v>
      </c>
      <c r="G81" s="58" t="s">
        <v>1082</v>
      </c>
      <c r="H81" s="175">
        <v>1</v>
      </c>
      <c r="I81" s="358">
        <f t="shared" si="25"/>
        <v>300</v>
      </c>
      <c r="J81" s="211">
        <v>6</v>
      </c>
      <c r="K81" s="44">
        <f t="shared" si="24"/>
        <v>25</v>
      </c>
      <c r="L81" s="43">
        <f t="shared" si="21"/>
        <v>30</v>
      </c>
      <c r="M81" s="42">
        <f t="shared" si="22"/>
        <v>7500</v>
      </c>
      <c r="N81" s="41">
        <f t="shared" si="23"/>
        <v>9000</v>
      </c>
      <c r="R81" s="40">
        <v>25</v>
      </c>
    </row>
    <row r="82" spans="1:18">
      <c r="A82" s="371" t="s">
        <v>1072</v>
      </c>
      <c r="B82" s="72" t="s">
        <v>1585</v>
      </c>
      <c r="C82" s="213" t="s">
        <v>1097</v>
      </c>
      <c r="D82" s="212" t="s">
        <v>1641</v>
      </c>
      <c r="E82" s="67" t="s">
        <v>942</v>
      </c>
      <c r="F82" s="175">
        <v>260</v>
      </c>
      <c r="G82" s="58" t="s">
        <v>1082</v>
      </c>
      <c r="H82" s="175">
        <v>1</v>
      </c>
      <c r="I82" s="358">
        <f t="shared" si="25"/>
        <v>260</v>
      </c>
      <c r="J82" s="211">
        <v>6</v>
      </c>
      <c r="K82" s="44">
        <f t="shared" si="24"/>
        <v>26.2</v>
      </c>
      <c r="L82" s="43">
        <f t="shared" si="21"/>
        <v>31.44</v>
      </c>
      <c r="M82" s="42">
        <f t="shared" si="22"/>
        <v>6812</v>
      </c>
      <c r="N82" s="41">
        <f t="shared" si="23"/>
        <v>8174.4</v>
      </c>
      <c r="R82" s="40">
        <v>26.200000000000003</v>
      </c>
    </row>
    <row r="83" spans="1:18">
      <c r="A83" s="371" t="s">
        <v>1072</v>
      </c>
      <c r="B83" s="72" t="s">
        <v>1585</v>
      </c>
      <c r="C83" s="213" t="s">
        <v>1096</v>
      </c>
      <c r="D83" s="212" t="s">
        <v>1642</v>
      </c>
      <c r="E83" s="67" t="s">
        <v>942</v>
      </c>
      <c r="F83" s="175">
        <v>250</v>
      </c>
      <c r="G83" s="58" t="s">
        <v>1082</v>
      </c>
      <c r="H83" s="175">
        <v>1</v>
      </c>
      <c r="I83" s="358">
        <f t="shared" si="25"/>
        <v>250</v>
      </c>
      <c r="J83" s="211">
        <v>6</v>
      </c>
      <c r="K83" s="44">
        <f t="shared" si="24"/>
        <v>32.6</v>
      </c>
      <c r="L83" s="43">
        <f t="shared" si="21"/>
        <v>39.119999999999997</v>
      </c>
      <c r="M83" s="42">
        <f t="shared" si="22"/>
        <v>8150</v>
      </c>
      <c r="N83" s="41">
        <f t="shared" si="23"/>
        <v>9780</v>
      </c>
      <c r="R83" s="40">
        <v>32.6</v>
      </c>
    </row>
    <row r="84" spans="1:18">
      <c r="A84" s="371" t="s">
        <v>1072</v>
      </c>
      <c r="B84" s="72" t="s">
        <v>1585</v>
      </c>
      <c r="C84" s="213" t="s">
        <v>1095</v>
      </c>
      <c r="D84" s="212" t="s">
        <v>1643</v>
      </c>
      <c r="E84" s="67" t="s">
        <v>942</v>
      </c>
      <c r="F84" s="175">
        <v>220</v>
      </c>
      <c r="G84" s="173" t="s">
        <v>1082</v>
      </c>
      <c r="H84" s="175">
        <v>1</v>
      </c>
      <c r="I84" s="357">
        <f t="shared" si="25"/>
        <v>220</v>
      </c>
      <c r="J84" s="211">
        <v>6</v>
      </c>
      <c r="K84" s="44">
        <f t="shared" si="24"/>
        <v>39.6</v>
      </c>
      <c r="L84" s="43">
        <f t="shared" si="21"/>
        <v>47.52</v>
      </c>
      <c r="M84" s="42">
        <f t="shared" si="22"/>
        <v>8712</v>
      </c>
      <c r="N84" s="41">
        <f t="shared" si="23"/>
        <v>10454.4</v>
      </c>
      <c r="R84" s="40">
        <v>39.6</v>
      </c>
    </row>
    <row r="85" spans="1:18">
      <c r="A85" s="371" t="s">
        <v>1072</v>
      </c>
      <c r="B85" s="72" t="s">
        <v>1585</v>
      </c>
      <c r="C85" s="213" t="s">
        <v>1094</v>
      </c>
      <c r="D85" s="212" t="s">
        <v>1644</v>
      </c>
      <c r="E85" s="67" t="s">
        <v>942</v>
      </c>
      <c r="F85" s="175">
        <v>220</v>
      </c>
      <c r="G85" s="173" t="s">
        <v>1082</v>
      </c>
      <c r="H85" s="175">
        <v>1</v>
      </c>
      <c r="I85" s="357">
        <f t="shared" si="25"/>
        <v>220</v>
      </c>
      <c r="J85" s="211">
        <v>6</v>
      </c>
      <c r="K85" s="44">
        <f t="shared" si="24"/>
        <v>49.6</v>
      </c>
      <c r="L85" s="43">
        <f t="shared" si="21"/>
        <v>59.52</v>
      </c>
      <c r="M85" s="42">
        <f t="shared" si="22"/>
        <v>10912</v>
      </c>
      <c r="N85" s="41">
        <f t="shared" si="23"/>
        <v>13094.4</v>
      </c>
      <c r="R85" s="40">
        <v>49.6</v>
      </c>
    </row>
    <row r="86" spans="1:18">
      <c r="A86" s="371" t="s">
        <v>1072</v>
      </c>
      <c r="B86" s="72" t="s">
        <v>1585</v>
      </c>
      <c r="C86" s="213" t="s">
        <v>1093</v>
      </c>
      <c r="D86" s="212" t="s">
        <v>1761</v>
      </c>
      <c r="E86" s="67" t="s">
        <v>942</v>
      </c>
      <c r="F86" s="175">
        <v>180</v>
      </c>
      <c r="G86" s="58" t="s">
        <v>1082</v>
      </c>
      <c r="H86" s="175">
        <v>1</v>
      </c>
      <c r="I86" s="358">
        <f t="shared" si="25"/>
        <v>180</v>
      </c>
      <c r="J86" s="211">
        <v>6</v>
      </c>
      <c r="K86" s="44">
        <f t="shared" si="24"/>
        <v>55.6</v>
      </c>
      <c r="L86" s="43">
        <f t="shared" si="21"/>
        <v>66.72</v>
      </c>
      <c r="M86" s="42">
        <f t="shared" si="22"/>
        <v>10008</v>
      </c>
      <c r="N86" s="41">
        <f t="shared" si="23"/>
        <v>12009.6</v>
      </c>
      <c r="R86" s="40">
        <v>55.6</v>
      </c>
    </row>
    <row r="87" spans="1:18">
      <c r="A87" s="371" t="s">
        <v>1072</v>
      </c>
      <c r="B87" s="70" t="s">
        <v>1586</v>
      </c>
      <c r="C87" s="214" t="s">
        <v>1765</v>
      </c>
      <c r="D87" s="212" t="s">
        <v>1764</v>
      </c>
      <c r="E87" s="67" t="s">
        <v>942</v>
      </c>
      <c r="F87" s="175">
        <v>370</v>
      </c>
      <c r="G87" s="58" t="s">
        <v>941</v>
      </c>
      <c r="H87" s="175">
        <v>1</v>
      </c>
      <c r="I87" s="358">
        <f t="shared" si="25"/>
        <v>370</v>
      </c>
      <c r="J87" s="211">
        <v>6</v>
      </c>
      <c r="K87" s="44">
        <f t="shared" ref="K87:K92" si="26">ROUND(R87*(1-$N$12),2)</f>
        <v>11</v>
      </c>
      <c r="L87" s="43">
        <f t="shared" si="21"/>
        <v>13.2</v>
      </c>
      <c r="M87" s="42">
        <f t="shared" si="22"/>
        <v>4070</v>
      </c>
      <c r="N87" s="41">
        <f t="shared" si="23"/>
        <v>4884</v>
      </c>
      <c r="R87" s="40">
        <v>11</v>
      </c>
    </row>
    <row r="88" spans="1:18">
      <c r="A88" s="371" t="s">
        <v>1072</v>
      </c>
      <c r="B88" s="72" t="s">
        <v>1586</v>
      </c>
      <c r="C88" s="214" t="s">
        <v>1386</v>
      </c>
      <c r="D88" s="212" t="s">
        <v>1645</v>
      </c>
      <c r="E88" s="67" t="s">
        <v>942</v>
      </c>
      <c r="F88" s="175">
        <v>400</v>
      </c>
      <c r="G88" s="173" t="s">
        <v>941</v>
      </c>
      <c r="H88" s="175">
        <v>1</v>
      </c>
      <c r="I88" s="357">
        <f t="shared" si="25"/>
        <v>400</v>
      </c>
      <c r="J88" s="211">
        <v>6</v>
      </c>
      <c r="K88" s="44">
        <f t="shared" si="26"/>
        <v>12.1</v>
      </c>
      <c r="L88" s="43">
        <f t="shared" si="21"/>
        <v>14.52</v>
      </c>
      <c r="M88" s="42">
        <f t="shared" si="22"/>
        <v>4840</v>
      </c>
      <c r="N88" s="41">
        <f t="shared" si="23"/>
        <v>5808</v>
      </c>
      <c r="R88" s="40">
        <v>12.100000000000001</v>
      </c>
    </row>
    <row r="89" spans="1:18">
      <c r="A89" s="371" t="s">
        <v>1072</v>
      </c>
      <c r="B89" s="72" t="s">
        <v>1586</v>
      </c>
      <c r="C89" s="214" t="s">
        <v>1387</v>
      </c>
      <c r="D89" s="212" t="s">
        <v>1646</v>
      </c>
      <c r="E89" s="67" t="s">
        <v>942</v>
      </c>
      <c r="F89" s="175">
        <v>350</v>
      </c>
      <c r="G89" s="173" t="s">
        <v>941</v>
      </c>
      <c r="H89" s="175">
        <v>1</v>
      </c>
      <c r="I89" s="357">
        <f t="shared" si="25"/>
        <v>350</v>
      </c>
      <c r="J89" s="211">
        <v>6</v>
      </c>
      <c r="K89" s="44">
        <f t="shared" si="26"/>
        <v>12.9</v>
      </c>
      <c r="L89" s="43">
        <f t="shared" si="21"/>
        <v>15.48</v>
      </c>
      <c r="M89" s="42">
        <f t="shared" si="22"/>
        <v>4515</v>
      </c>
      <c r="N89" s="41">
        <f t="shared" si="23"/>
        <v>5418</v>
      </c>
      <c r="R89" s="40">
        <v>12.9</v>
      </c>
    </row>
    <row r="90" spans="1:18">
      <c r="A90" s="371" t="s">
        <v>1072</v>
      </c>
      <c r="B90" s="72" t="s">
        <v>1586</v>
      </c>
      <c r="C90" s="214" t="s">
        <v>1388</v>
      </c>
      <c r="D90" s="212" t="s">
        <v>1647</v>
      </c>
      <c r="E90" s="67" t="s">
        <v>942</v>
      </c>
      <c r="F90" s="175">
        <v>300</v>
      </c>
      <c r="G90" s="173" t="s">
        <v>941</v>
      </c>
      <c r="H90" s="175">
        <v>1</v>
      </c>
      <c r="I90" s="357">
        <f t="shared" si="25"/>
        <v>300</v>
      </c>
      <c r="J90" s="211">
        <v>6</v>
      </c>
      <c r="K90" s="44">
        <f t="shared" si="26"/>
        <v>14</v>
      </c>
      <c r="L90" s="43">
        <f t="shared" si="21"/>
        <v>16.8</v>
      </c>
      <c r="M90" s="42">
        <f t="shared" si="22"/>
        <v>4200</v>
      </c>
      <c r="N90" s="41">
        <f t="shared" si="23"/>
        <v>5040</v>
      </c>
      <c r="R90" s="40">
        <v>14</v>
      </c>
    </row>
    <row r="91" spans="1:18">
      <c r="A91" s="371" t="s">
        <v>1072</v>
      </c>
      <c r="B91" s="72" t="s">
        <v>1586</v>
      </c>
      <c r="C91" s="214" t="s">
        <v>1389</v>
      </c>
      <c r="D91" s="212" t="s">
        <v>1648</v>
      </c>
      <c r="E91" s="67" t="s">
        <v>942</v>
      </c>
      <c r="F91" s="175">
        <v>250</v>
      </c>
      <c r="G91" s="58" t="s">
        <v>941</v>
      </c>
      <c r="H91" s="175">
        <v>1</v>
      </c>
      <c r="I91" s="358">
        <f t="shared" si="25"/>
        <v>250</v>
      </c>
      <c r="J91" s="211">
        <v>6</v>
      </c>
      <c r="K91" s="44">
        <f t="shared" si="26"/>
        <v>15</v>
      </c>
      <c r="L91" s="43">
        <f t="shared" si="21"/>
        <v>18</v>
      </c>
      <c r="M91" s="42">
        <f t="shared" si="22"/>
        <v>3750</v>
      </c>
      <c r="N91" s="41">
        <f t="shared" si="23"/>
        <v>4500</v>
      </c>
      <c r="R91" s="40">
        <v>15</v>
      </c>
    </row>
    <row r="92" spans="1:18">
      <c r="A92" s="371" t="s">
        <v>1072</v>
      </c>
      <c r="B92" s="72" t="s">
        <v>1586</v>
      </c>
      <c r="C92" s="214" t="s">
        <v>1390</v>
      </c>
      <c r="D92" s="212" t="s">
        <v>1649</v>
      </c>
      <c r="E92" s="67" t="s">
        <v>942</v>
      </c>
      <c r="F92" s="175">
        <v>220</v>
      </c>
      <c r="G92" s="58" t="s">
        <v>941</v>
      </c>
      <c r="H92" s="175">
        <v>1</v>
      </c>
      <c r="I92" s="358">
        <f t="shared" si="25"/>
        <v>220</v>
      </c>
      <c r="J92" s="211">
        <v>6</v>
      </c>
      <c r="K92" s="44">
        <f t="shared" si="26"/>
        <v>16.3</v>
      </c>
      <c r="L92" s="43">
        <f t="shared" si="21"/>
        <v>19.559999999999999</v>
      </c>
      <c r="M92" s="42">
        <f t="shared" si="22"/>
        <v>3586</v>
      </c>
      <c r="N92" s="41">
        <f t="shared" si="23"/>
        <v>4303.2</v>
      </c>
      <c r="R92" s="40">
        <v>16.3</v>
      </c>
    </row>
    <row r="93" spans="1:18">
      <c r="A93" s="371" t="s">
        <v>1072</v>
      </c>
      <c r="B93" s="70" t="s">
        <v>1083</v>
      </c>
      <c r="C93" s="213" t="s">
        <v>1484</v>
      </c>
      <c r="D93" s="212" t="s">
        <v>1092</v>
      </c>
      <c r="E93" s="67" t="s">
        <v>1</v>
      </c>
      <c r="F93" s="175">
        <v>25</v>
      </c>
      <c r="G93" s="58" t="s">
        <v>1068</v>
      </c>
      <c r="H93" s="175">
        <v>10</v>
      </c>
      <c r="I93" s="357">
        <f t="shared" si="25"/>
        <v>250</v>
      </c>
      <c r="J93" s="211">
        <v>0.1</v>
      </c>
      <c r="K93" s="44">
        <f t="shared" ref="K93:K106" si="27">ROUND(R93*(1-$N$11),2)</f>
        <v>200</v>
      </c>
      <c r="L93" s="43">
        <f t="shared" si="21"/>
        <v>240</v>
      </c>
      <c r="M93" s="42">
        <f t="shared" si="22"/>
        <v>5000</v>
      </c>
      <c r="N93" s="41">
        <f t="shared" si="23"/>
        <v>6000</v>
      </c>
      <c r="R93" s="40">
        <v>200</v>
      </c>
    </row>
    <row r="94" spans="1:18">
      <c r="A94" s="371" t="s">
        <v>1072</v>
      </c>
      <c r="B94" s="72" t="s">
        <v>1083</v>
      </c>
      <c r="C94" s="213" t="s">
        <v>1485</v>
      </c>
      <c r="D94" s="212" t="s">
        <v>1091</v>
      </c>
      <c r="E94" s="67" t="s">
        <v>1</v>
      </c>
      <c r="F94" s="175">
        <v>25</v>
      </c>
      <c r="G94" s="58" t="s">
        <v>1068</v>
      </c>
      <c r="H94" s="175">
        <v>10</v>
      </c>
      <c r="I94" s="357">
        <f t="shared" si="25"/>
        <v>250</v>
      </c>
      <c r="J94" s="211">
        <v>0.1</v>
      </c>
      <c r="K94" s="44">
        <f t="shared" si="27"/>
        <v>290</v>
      </c>
      <c r="L94" s="43">
        <f t="shared" si="21"/>
        <v>348</v>
      </c>
      <c r="M94" s="42">
        <f t="shared" si="22"/>
        <v>7250</v>
      </c>
      <c r="N94" s="41">
        <f t="shared" si="23"/>
        <v>8700</v>
      </c>
      <c r="R94" s="40">
        <v>290</v>
      </c>
    </row>
    <row r="95" spans="1:18">
      <c r="A95" s="371" t="s">
        <v>1072</v>
      </c>
      <c r="B95" s="72" t="s">
        <v>1083</v>
      </c>
      <c r="C95" s="213" t="s">
        <v>1486</v>
      </c>
      <c r="D95" s="212" t="s">
        <v>1090</v>
      </c>
      <c r="E95" s="67" t="s">
        <v>1</v>
      </c>
      <c r="F95" s="175">
        <v>25</v>
      </c>
      <c r="G95" s="173" t="s">
        <v>1068</v>
      </c>
      <c r="H95" s="175">
        <v>10</v>
      </c>
      <c r="I95" s="357">
        <f t="shared" si="25"/>
        <v>250</v>
      </c>
      <c r="J95" s="211">
        <v>0.1</v>
      </c>
      <c r="K95" s="44">
        <f t="shared" si="27"/>
        <v>332</v>
      </c>
      <c r="L95" s="43">
        <f t="shared" si="21"/>
        <v>398.4</v>
      </c>
      <c r="M95" s="42">
        <f t="shared" si="22"/>
        <v>8300</v>
      </c>
      <c r="N95" s="41">
        <f t="shared" si="23"/>
        <v>9960</v>
      </c>
      <c r="R95" s="40">
        <v>332</v>
      </c>
    </row>
    <row r="96" spans="1:18">
      <c r="A96" s="371" t="s">
        <v>1072</v>
      </c>
      <c r="B96" s="72" t="s">
        <v>1083</v>
      </c>
      <c r="C96" s="213" t="s">
        <v>1089</v>
      </c>
      <c r="D96" s="212" t="s">
        <v>1088</v>
      </c>
      <c r="E96" s="67" t="s">
        <v>1</v>
      </c>
      <c r="F96" s="175">
        <v>25</v>
      </c>
      <c r="G96" s="173" t="s">
        <v>1068</v>
      </c>
      <c r="H96" s="175">
        <v>10</v>
      </c>
      <c r="I96" s="357">
        <f t="shared" si="25"/>
        <v>250</v>
      </c>
      <c r="J96" s="211">
        <v>0.1</v>
      </c>
      <c r="K96" s="44">
        <f t="shared" si="27"/>
        <v>382</v>
      </c>
      <c r="L96" s="43">
        <f t="shared" si="21"/>
        <v>458.4</v>
      </c>
      <c r="M96" s="42">
        <f t="shared" si="22"/>
        <v>9550</v>
      </c>
      <c r="N96" s="41">
        <f t="shared" si="23"/>
        <v>11460</v>
      </c>
      <c r="R96" s="40">
        <v>382</v>
      </c>
    </row>
    <row r="97" spans="1:18">
      <c r="A97" s="371" t="s">
        <v>1072</v>
      </c>
      <c r="B97" s="72" t="s">
        <v>1083</v>
      </c>
      <c r="C97" s="213" t="s">
        <v>1087</v>
      </c>
      <c r="D97" s="212" t="s">
        <v>1086</v>
      </c>
      <c r="E97" s="67" t="s">
        <v>1</v>
      </c>
      <c r="F97" s="175">
        <v>25</v>
      </c>
      <c r="G97" s="58" t="s">
        <v>1068</v>
      </c>
      <c r="H97" s="175">
        <v>10</v>
      </c>
      <c r="I97" s="358">
        <f t="shared" si="25"/>
        <v>250</v>
      </c>
      <c r="J97" s="211">
        <v>0.1</v>
      </c>
      <c r="K97" s="44">
        <f t="shared" si="27"/>
        <v>448</v>
      </c>
      <c r="L97" s="43">
        <f t="shared" ref="L97:L106" si="28">ROUND(K97*1.2,2)</f>
        <v>537.6</v>
      </c>
      <c r="M97" s="42">
        <f t="shared" ref="M97:M106" si="29">ROUND(K97*F97,2)</f>
        <v>11200</v>
      </c>
      <c r="N97" s="41">
        <f t="shared" ref="N97:N106" si="30">ROUND(M97*1.2,2)</f>
        <v>13440</v>
      </c>
      <c r="R97" s="40">
        <v>448</v>
      </c>
    </row>
    <row r="98" spans="1:18">
      <c r="A98" s="371" t="s">
        <v>1072</v>
      </c>
      <c r="B98" s="72" t="s">
        <v>1083</v>
      </c>
      <c r="C98" s="213" t="s">
        <v>1085</v>
      </c>
      <c r="D98" s="212" t="s">
        <v>1084</v>
      </c>
      <c r="E98" s="67" t="s">
        <v>1</v>
      </c>
      <c r="F98" s="175">
        <v>25</v>
      </c>
      <c r="G98" s="58" t="s">
        <v>1068</v>
      </c>
      <c r="H98" s="175">
        <v>10</v>
      </c>
      <c r="I98" s="358">
        <f t="shared" si="25"/>
        <v>250</v>
      </c>
      <c r="J98" s="211">
        <v>0.1</v>
      </c>
      <c r="K98" s="44">
        <f t="shared" si="27"/>
        <v>490</v>
      </c>
      <c r="L98" s="43">
        <f t="shared" si="28"/>
        <v>588</v>
      </c>
      <c r="M98" s="42">
        <f t="shared" si="29"/>
        <v>12250</v>
      </c>
      <c r="N98" s="41">
        <f t="shared" si="30"/>
        <v>14700</v>
      </c>
      <c r="R98" s="40">
        <v>490</v>
      </c>
    </row>
    <row r="99" spans="1:18">
      <c r="A99" s="371" t="s">
        <v>1072</v>
      </c>
      <c r="B99" s="72" t="s">
        <v>1083</v>
      </c>
      <c r="C99" s="214" t="s">
        <v>1568</v>
      </c>
      <c r="D99" s="212" t="s">
        <v>1565</v>
      </c>
      <c r="E99" s="67" t="s">
        <v>1</v>
      </c>
      <c r="F99" s="175">
        <v>25</v>
      </c>
      <c r="G99" s="58" t="s">
        <v>1068</v>
      </c>
      <c r="H99" s="175">
        <v>10</v>
      </c>
      <c r="I99" s="358">
        <f t="shared" ref="I99" si="31">H99*F99</f>
        <v>250</v>
      </c>
      <c r="J99" s="211">
        <v>0.1</v>
      </c>
      <c r="K99" s="44">
        <f t="shared" ref="K99" si="32">ROUND(R99*(1-$N$11),2)</f>
        <v>500</v>
      </c>
      <c r="L99" s="43">
        <f t="shared" ref="L99" si="33">ROUND(K99*1.2,2)</f>
        <v>600</v>
      </c>
      <c r="M99" s="42">
        <f t="shared" ref="M99" si="34">ROUND(K99*F99,2)</f>
        <v>12500</v>
      </c>
      <c r="N99" s="41">
        <f t="shared" ref="N99" si="35">ROUND(M99*1.2,2)</f>
        <v>15000</v>
      </c>
      <c r="R99" s="40">
        <v>500</v>
      </c>
    </row>
    <row r="100" spans="1:18">
      <c r="A100" s="371" t="s">
        <v>1072</v>
      </c>
      <c r="B100" s="72" t="s">
        <v>1083</v>
      </c>
      <c r="C100" s="214" t="s">
        <v>1569</v>
      </c>
      <c r="D100" s="212" t="s">
        <v>1566</v>
      </c>
      <c r="E100" s="67" t="s">
        <v>1</v>
      </c>
      <c r="F100" s="175">
        <v>25</v>
      </c>
      <c r="G100" s="58" t="s">
        <v>1068</v>
      </c>
      <c r="H100" s="175">
        <v>10</v>
      </c>
      <c r="I100" s="358">
        <f t="shared" si="25"/>
        <v>250</v>
      </c>
      <c r="J100" s="211">
        <v>0.1</v>
      </c>
      <c r="K100" s="44">
        <f t="shared" si="27"/>
        <v>610</v>
      </c>
      <c r="L100" s="43">
        <f t="shared" si="28"/>
        <v>732</v>
      </c>
      <c r="M100" s="42">
        <f t="shared" si="29"/>
        <v>15250</v>
      </c>
      <c r="N100" s="41">
        <f t="shared" si="30"/>
        <v>18300</v>
      </c>
      <c r="R100" s="40">
        <v>610</v>
      </c>
    </row>
    <row r="101" spans="1:18">
      <c r="A101" s="371" t="s">
        <v>1072</v>
      </c>
      <c r="B101" s="72" t="s">
        <v>1083</v>
      </c>
      <c r="C101" s="214" t="s">
        <v>1570</v>
      </c>
      <c r="D101" s="212" t="s">
        <v>1567</v>
      </c>
      <c r="E101" s="67" t="s">
        <v>1</v>
      </c>
      <c r="F101" s="175">
        <v>25</v>
      </c>
      <c r="G101" s="58" t="s">
        <v>1068</v>
      </c>
      <c r="H101" s="175">
        <v>10</v>
      </c>
      <c r="I101" s="358">
        <f t="shared" ref="I101" si="36">H101*F101</f>
        <v>250</v>
      </c>
      <c r="J101" s="211">
        <v>0.1</v>
      </c>
      <c r="K101" s="44">
        <f t="shared" ref="K101" si="37">ROUND(R101*(1-$N$11),2)</f>
        <v>610</v>
      </c>
      <c r="L101" s="43">
        <f t="shared" ref="L101" si="38">ROUND(K101*1.2,2)</f>
        <v>732</v>
      </c>
      <c r="M101" s="42">
        <f t="shared" ref="M101" si="39">ROUND(K101*F101,2)</f>
        <v>15250</v>
      </c>
      <c r="N101" s="41">
        <f t="shared" ref="N101" si="40">ROUND(M101*1.2,2)</f>
        <v>18300</v>
      </c>
      <c r="R101" s="40">
        <v>610</v>
      </c>
    </row>
    <row r="102" spans="1:18">
      <c r="A102" s="371" t="s">
        <v>1072</v>
      </c>
      <c r="B102" s="70" t="s">
        <v>1077</v>
      </c>
      <c r="C102" s="213" t="s">
        <v>1081</v>
      </c>
      <c r="D102" s="390" t="s">
        <v>1080</v>
      </c>
      <c r="E102" s="67" t="s">
        <v>1</v>
      </c>
      <c r="F102" s="175">
        <v>250</v>
      </c>
      <c r="G102" s="58" t="s">
        <v>1068</v>
      </c>
      <c r="H102" s="175">
        <v>5</v>
      </c>
      <c r="I102" s="358">
        <f t="shared" ref="I102:I106" si="41">H102*F102</f>
        <v>1250</v>
      </c>
      <c r="J102" s="211">
        <v>0.5</v>
      </c>
      <c r="K102" s="44">
        <f t="shared" si="27"/>
        <v>40</v>
      </c>
      <c r="L102" s="43">
        <f t="shared" si="28"/>
        <v>48</v>
      </c>
      <c r="M102" s="42">
        <f t="shared" si="29"/>
        <v>10000</v>
      </c>
      <c r="N102" s="41">
        <f t="shared" si="30"/>
        <v>12000</v>
      </c>
      <c r="R102" s="40">
        <v>40</v>
      </c>
    </row>
    <row r="103" spans="1:18">
      <c r="A103" s="371" t="s">
        <v>1072</v>
      </c>
      <c r="B103" s="72" t="s">
        <v>1077</v>
      </c>
      <c r="C103" s="213" t="s">
        <v>1079</v>
      </c>
      <c r="D103" s="390" t="s">
        <v>1078</v>
      </c>
      <c r="E103" s="67" t="s">
        <v>1</v>
      </c>
      <c r="F103" s="361">
        <v>62.5</v>
      </c>
      <c r="G103" s="173" t="s">
        <v>1068</v>
      </c>
      <c r="H103" s="175">
        <v>5</v>
      </c>
      <c r="I103" s="364">
        <f t="shared" si="41"/>
        <v>312.5</v>
      </c>
      <c r="J103" s="211">
        <v>0.2</v>
      </c>
      <c r="K103" s="44">
        <f t="shared" si="27"/>
        <v>110</v>
      </c>
      <c r="L103" s="43">
        <f t="shared" si="28"/>
        <v>132</v>
      </c>
      <c r="M103" s="42">
        <f t="shared" si="29"/>
        <v>6875</v>
      </c>
      <c r="N103" s="41">
        <f t="shared" si="30"/>
        <v>8250</v>
      </c>
      <c r="R103" s="40">
        <v>110</v>
      </c>
    </row>
    <row r="104" spans="1:18">
      <c r="A104" s="371" t="s">
        <v>1072</v>
      </c>
      <c r="B104" s="72" t="s">
        <v>1077</v>
      </c>
      <c r="C104" s="213" t="s">
        <v>1076</v>
      </c>
      <c r="D104" s="390" t="s">
        <v>1415</v>
      </c>
      <c r="E104" s="67" t="s">
        <v>952</v>
      </c>
      <c r="F104" s="175">
        <v>50</v>
      </c>
      <c r="G104" s="173" t="s">
        <v>1068</v>
      </c>
      <c r="H104" s="175">
        <v>5</v>
      </c>
      <c r="I104" s="357">
        <f t="shared" si="41"/>
        <v>250</v>
      </c>
      <c r="J104" s="211">
        <v>0.2</v>
      </c>
      <c r="K104" s="44">
        <f t="shared" si="27"/>
        <v>108</v>
      </c>
      <c r="L104" s="43">
        <f t="shared" si="28"/>
        <v>129.6</v>
      </c>
      <c r="M104" s="42">
        <f t="shared" si="29"/>
        <v>5400</v>
      </c>
      <c r="N104" s="41">
        <f t="shared" si="30"/>
        <v>6480</v>
      </c>
      <c r="R104" s="40">
        <v>108</v>
      </c>
    </row>
    <row r="105" spans="1:18">
      <c r="A105" s="371" t="s">
        <v>1072</v>
      </c>
      <c r="B105" s="70" t="s">
        <v>1075</v>
      </c>
      <c r="C105" s="213" t="s">
        <v>1074</v>
      </c>
      <c r="D105" s="390" t="s">
        <v>1073</v>
      </c>
      <c r="E105" s="67" t="s">
        <v>1</v>
      </c>
      <c r="F105" s="175">
        <v>72</v>
      </c>
      <c r="G105" s="58" t="s">
        <v>1068</v>
      </c>
      <c r="H105" s="175">
        <v>5</v>
      </c>
      <c r="I105" s="358">
        <f t="shared" si="41"/>
        <v>360</v>
      </c>
      <c r="J105" s="211">
        <v>0.5</v>
      </c>
      <c r="K105" s="44">
        <f t="shared" si="27"/>
        <v>78</v>
      </c>
      <c r="L105" s="43">
        <f t="shared" si="28"/>
        <v>93.6</v>
      </c>
      <c r="M105" s="42">
        <f t="shared" si="29"/>
        <v>5616</v>
      </c>
      <c r="N105" s="41">
        <f t="shared" si="30"/>
        <v>6739.2</v>
      </c>
      <c r="R105" s="40">
        <v>78</v>
      </c>
    </row>
    <row r="106" spans="1:18" ht="15.75" thickBot="1">
      <c r="A106" s="372" t="s">
        <v>1072</v>
      </c>
      <c r="B106" s="35" t="s">
        <v>1071</v>
      </c>
      <c r="C106" s="210" t="s">
        <v>1070</v>
      </c>
      <c r="D106" s="471" t="s">
        <v>1069</v>
      </c>
      <c r="E106" s="33" t="s">
        <v>1</v>
      </c>
      <c r="F106" s="362">
        <v>62.5</v>
      </c>
      <c r="G106" s="26" t="s">
        <v>1068</v>
      </c>
      <c r="H106" s="208">
        <v>5</v>
      </c>
      <c r="I106" s="365">
        <f t="shared" si="41"/>
        <v>312.5</v>
      </c>
      <c r="J106" s="206">
        <v>0.05</v>
      </c>
      <c r="K106" s="12">
        <f t="shared" si="27"/>
        <v>612</v>
      </c>
      <c r="L106" s="11">
        <f t="shared" si="28"/>
        <v>734.4</v>
      </c>
      <c r="M106" s="10">
        <f t="shared" si="29"/>
        <v>38250</v>
      </c>
      <c r="N106" s="9">
        <f t="shared" si="30"/>
        <v>45900</v>
      </c>
      <c r="R106" s="8">
        <v>612</v>
      </c>
    </row>
    <row r="107" spans="1:18">
      <c r="A107" s="107" t="s">
        <v>1532</v>
      </c>
      <c r="B107" s="105" t="s">
        <v>1590</v>
      </c>
      <c r="C107" s="218" t="s">
        <v>1208</v>
      </c>
      <c r="D107" s="217" t="s">
        <v>1595</v>
      </c>
      <c r="E107" s="102" t="s">
        <v>942</v>
      </c>
      <c r="F107" s="216">
        <v>450</v>
      </c>
      <c r="G107" s="219" t="s">
        <v>941</v>
      </c>
      <c r="H107" s="216">
        <v>1</v>
      </c>
      <c r="I107" s="359">
        <f t="shared" si="0"/>
        <v>450</v>
      </c>
      <c r="J107" s="215" t="s">
        <v>3</v>
      </c>
      <c r="K107" s="79">
        <f t="shared" ref="K107:K149" si="42">ROUND(R107*(1-$N$12),2)</f>
        <v>9.9</v>
      </c>
      <c r="L107" s="78">
        <f t="shared" si="2"/>
        <v>11.88</v>
      </c>
      <c r="M107" s="77">
        <f t="shared" si="3"/>
        <v>4455</v>
      </c>
      <c r="N107" s="76">
        <f t="shared" si="4"/>
        <v>5346</v>
      </c>
      <c r="R107" s="75">
        <v>9.9</v>
      </c>
    </row>
    <row r="108" spans="1:18">
      <c r="A108" s="73" t="s">
        <v>1532</v>
      </c>
      <c r="B108" s="72" t="s">
        <v>1590</v>
      </c>
      <c r="C108" s="213" t="s">
        <v>1207</v>
      </c>
      <c r="D108" s="212" t="s">
        <v>1596</v>
      </c>
      <c r="E108" s="67" t="s">
        <v>942</v>
      </c>
      <c r="F108" s="175">
        <v>400</v>
      </c>
      <c r="G108" s="58" t="s">
        <v>941</v>
      </c>
      <c r="H108" s="175">
        <v>1</v>
      </c>
      <c r="I108" s="358">
        <f t="shared" si="0"/>
        <v>400</v>
      </c>
      <c r="J108" s="211" t="s">
        <v>3</v>
      </c>
      <c r="K108" s="44">
        <f t="shared" si="42"/>
        <v>11.3</v>
      </c>
      <c r="L108" s="43">
        <f t="shared" si="2"/>
        <v>13.56</v>
      </c>
      <c r="M108" s="42">
        <f t="shared" si="3"/>
        <v>4520</v>
      </c>
      <c r="N108" s="41">
        <f t="shared" si="4"/>
        <v>5424</v>
      </c>
      <c r="R108" s="40">
        <v>11.3</v>
      </c>
    </row>
    <row r="109" spans="1:18">
      <c r="A109" s="73" t="s">
        <v>1532</v>
      </c>
      <c r="B109" s="72" t="s">
        <v>1590</v>
      </c>
      <c r="C109" s="213" t="s">
        <v>1206</v>
      </c>
      <c r="D109" s="212" t="s">
        <v>1597</v>
      </c>
      <c r="E109" s="67" t="s">
        <v>942</v>
      </c>
      <c r="F109" s="175">
        <v>380</v>
      </c>
      <c r="G109" s="173" t="s">
        <v>941</v>
      </c>
      <c r="H109" s="175">
        <v>1</v>
      </c>
      <c r="I109" s="357">
        <f t="shared" si="0"/>
        <v>380</v>
      </c>
      <c r="J109" s="211" t="s">
        <v>3</v>
      </c>
      <c r="K109" s="44">
        <f t="shared" si="42"/>
        <v>11.8</v>
      </c>
      <c r="L109" s="43">
        <f t="shared" si="2"/>
        <v>14.16</v>
      </c>
      <c r="M109" s="42">
        <f t="shared" si="3"/>
        <v>4484</v>
      </c>
      <c r="N109" s="41">
        <f t="shared" si="4"/>
        <v>5380.8</v>
      </c>
      <c r="R109" s="40">
        <v>11.8</v>
      </c>
    </row>
    <row r="110" spans="1:18">
      <c r="A110" s="73" t="s">
        <v>1532</v>
      </c>
      <c r="B110" s="72" t="s">
        <v>1590</v>
      </c>
      <c r="C110" s="213" t="s">
        <v>1205</v>
      </c>
      <c r="D110" s="212" t="s">
        <v>1598</v>
      </c>
      <c r="E110" s="67" t="s">
        <v>942</v>
      </c>
      <c r="F110" s="175">
        <v>370</v>
      </c>
      <c r="G110" s="58" t="s">
        <v>941</v>
      </c>
      <c r="H110" s="175">
        <v>1</v>
      </c>
      <c r="I110" s="358">
        <f t="shared" si="0"/>
        <v>370</v>
      </c>
      <c r="J110" s="211" t="s">
        <v>3</v>
      </c>
      <c r="K110" s="44">
        <f t="shared" si="42"/>
        <v>12.4</v>
      </c>
      <c r="L110" s="43">
        <f t="shared" si="2"/>
        <v>14.88</v>
      </c>
      <c r="M110" s="42">
        <f t="shared" si="3"/>
        <v>4588</v>
      </c>
      <c r="N110" s="41">
        <f t="shared" si="4"/>
        <v>5505.6</v>
      </c>
      <c r="R110" s="40">
        <v>12.4</v>
      </c>
    </row>
    <row r="111" spans="1:18">
      <c r="A111" s="73" t="s">
        <v>1532</v>
      </c>
      <c r="B111" s="72" t="s">
        <v>1590</v>
      </c>
      <c r="C111" s="213" t="s">
        <v>1204</v>
      </c>
      <c r="D111" s="212" t="s">
        <v>1599</v>
      </c>
      <c r="E111" s="67" t="s">
        <v>942</v>
      </c>
      <c r="F111" s="175">
        <v>350</v>
      </c>
      <c r="G111" s="58" t="s">
        <v>941</v>
      </c>
      <c r="H111" s="175">
        <v>1</v>
      </c>
      <c r="I111" s="358">
        <f t="shared" si="0"/>
        <v>350</v>
      </c>
      <c r="J111" s="211" t="s">
        <v>3</v>
      </c>
      <c r="K111" s="44">
        <f t="shared" si="42"/>
        <v>13.1</v>
      </c>
      <c r="L111" s="43">
        <f t="shared" si="2"/>
        <v>15.72</v>
      </c>
      <c r="M111" s="42">
        <f t="shared" si="3"/>
        <v>4585</v>
      </c>
      <c r="N111" s="41">
        <f t="shared" si="4"/>
        <v>5502</v>
      </c>
      <c r="R111" s="40">
        <v>13.100000000000001</v>
      </c>
    </row>
    <row r="112" spans="1:18">
      <c r="A112" s="73" t="s">
        <v>1532</v>
      </c>
      <c r="B112" s="72" t="s">
        <v>1590</v>
      </c>
      <c r="C112" s="213" t="s">
        <v>1203</v>
      </c>
      <c r="D112" s="212" t="s">
        <v>1600</v>
      </c>
      <c r="E112" s="67" t="s">
        <v>942</v>
      </c>
      <c r="F112" s="175">
        <v>300</v>
      </c>
      <c r="G112" s="58" t="s">
        <v>941</v>
      </c>
      <c r="H112" s="175">
        <v>1</v>
      </c>
      <c r="I112" s="358">
        <f t="shared" si="0"/>
        <v>300</v>
      </c>
      <c r="J112" s="211" t="s">
        <v>3</v>
      </c>
      <c r="K112" s="44">
        <f t="shared" si="42"/>
        <v>14</v>
      </c>
      <c r="L112" s="43">
        <f t="shared" si="2"/>
        <v>16.8</v>
      </c>
      <c r="M112" s="42">
        <f t="shared" si="3"/>
        <v>4200</v>
      </c>
      <c r="N112" s="41">
        <f t="shared" si="4"/>
        <v>5040</v>
      </c>
      <c r="R112" s="40">
        <v>14</v>
      </c>
    </row>
    <row r="113" spans="1:18">
      <c r="A113" s="73" t="s">
        <v>1532</v>
      </c>
      <c r="B113" s="72" t="s">
        <v>1590</v>
      </c>
      <c r="C113" s="213" t="s">
        <v>1202</v>
      </c>
      <c r="D113" s="212" t="s">
        <v>1601</v>
      </c>
      <c r="E113" s="67" t="s">
        <v>942</v>
      </c>
      <c r="F113" s="175">
        <v>270</v>
      </c>
      <c r="G113" s="58" t="s">
        <v>941</v>
      </c>
      <c r="H113" s="175">
        <v>1</v>
      </c>
      <c r="I113" s="358">
        <f t="shared" si="0"/>
        <v>270</v>
      </c>
      <c r="J113" s="211" t="s">
        <v>3</v>
      </c>
      <c r="K113" s="44">
        <f t="shared" si="42"/>
        <v>14.5</v>
      </c>
      <c r="L113" s="43">
        <f t="shared" si="2"/>
        <v>17.399999999999999</v>
      </c>
      <c r="M113" s="42">
        <f t="shared" si="3"/>
        <v>3915</v>
      </c>
      <c r="N113" s="41">
        <f t="shared" si="4"/>
        <v>4698</v>
      </c>
      <c r="R113" s="40">
        <v>14.5</v>
      </c>
    </row>
    <row r="114" spans="1:18">
      <c r="A114" s="73" t="s">
        <v>1532</v>
      </c>
      <c r="B114" s="72" t="s">
        <v>1590</v>
      </c>
      <c r="C114" s="213" t="s">
        <v>1201</v>
      </c>
      <c r="D114" s="212" t="s">
        <v>1602</v>
      </c>
      <c r="E114" s="67" t="s">
        <v>942</v>
      </c>
      <c r="F114" s="175">
        <v>230</v>
      </c>
      <c r="G114" s="173" t="s">
        <v>941</v>
      </c>
      <c r="H114" s="175">
        <v>1</v>
      </c>
      <c r="I114" s="357">
        <f t="shared" si="0"/>
        <v>230</v>
      </c>
      <c r="J114" s="211" t="s">
        <v>3</v>
      </c>
      <c r="K114" s="44">
        <f t="shared" si="42"/>
        <v>15.9</v>
      </c>
      <c r="L114" s="43">
        <f t="shared" si="2"/>
        <v>19.079999999999998</v>
      </c>
      <c r="M114" s="42">
        <f t="shared" si="3"/>
        <v>3657</v>
      </c>
      <c r="N114" s="41">
        <f t="shared" si="4"/>
        <v>4388.3999999999996</v>
      </c>
      <c r="R114" s="40">
        <v>15.9</v>
      </c>
    </row>
    <row r="115" spans="1:18">
      <c r="A115" s="73" t="s">
        <v>1532</v>
      </c>
      <c r="B115" s="72" t="s">
        <v>1590</v>
      </c>
      <c r="C115" s="213" t="s">
        <v>1200</v>
      </c>
      <c r="D115" s="212" t="s">
        <v>1603</v>
      </c>
      <c r="E115" s="67" t="s">
        <v>942</v>
      </c>
      <c r="F115" s="175">
        <v>210</v>
      </c>
      <c r="G115" s="173" t="s">
        <v>941</v>
      </c>
      <c r="H115" s="175">
        <v>1</v>
      </c>
      <c r="I115" s="357">
        <f t="shared" si="0"/>
        <v>210</v>
      </c>
      <c r="J115" s="211" t="s">
        <v>3</v>
      </c>
      <c r="K115" s="44">
        <f t="shared" si="42"/>
        <v>17</v>
      </c>
      <c r="L115" s="43">
        <f t="shared" si="2"/>
        <v>20.399999999999999</v>
      </c>
      <c r="M115" s="42">
        <f t="shared" si="3"/>
        <v>3570</v>
      </c>
      <c r="N115" s="41">
        <f t="shared" si="4"/>
        <v>4284</v>
      </c>
      <c r="R115" s="40">
        <v>17</v>
      </c>
    </row>
    <row r="116" spans="1:18">
      <c r="A116" s="73" t="s">
        <v>1532</v>
      </c>
      <c r="B116" s="72" t="s">
        <v>1590</v>
      </c>
      <c r="C116" s="213" t="s">
        <v>1199</v>
      </c>
      <c r="D116" s="212" t="s">
        <v>1604</v>
      </c>
      <c r="E116" s="67" t="s">
        <v>942</v>
      </c>
      <c r="F116" s="175">
        <v>200</v>
      </c>
      <c r="G116" s="173" t="s">
        <v>941</v>
      </c>
      <c r="H116" s="175">
        <v>1</v>
      </c>
      <c r="I116" s="357">
        <f t="shared" si="0"/>
        <v>200</v>
      </c>
      <c r="J116" s="211" t="s">
        <v>3</v>
      </c>
      <c r="K116" s="44">
        <f t="shared" si="42"/>
        <v>18.100000000000001</v>
      </c>
      <c r="L116" s="43">
        <f t="shared" si="2"/>
        <v>21.72</v>
      </c>
      <c r="M116" s="42">
        <f t="shared" si="3"/>
        <v>3620</v>
      </c>
      <c r="N116" s="41">
        <f t="shared" si="4"/>
        <v>4344</v>
      </c>
      <c r="R116" s="40">
        <v>18.100000000000001</v>
      </c>
    </row>
    <row r="117" spans="1:18">
      <c r="A117" s="73" t="s">
        <v>1532</v>
      </c>
      <c r="B117" s="70" t="s">
        <v>1588</v>
      </c>
      <c r="C117" s="213" t="s">
        <v>1198</v>
      </c>
      <c r="D117" s="212" t="s">
        <v>1605</v>
      </c>
      <c r="E117" s="67" t="s">
        <v>942</v>
      </c>
      <c r="F117" s="175">
        <v>450</v>
      </c>
      <c r="G117" s="173" t="s">
        <v>941</v>
      </c>
      <c r="H117" s="175">
        <v>1</v>
      </c>
      <c r="I117" s="357">
        <f t="shared" si="0"/>
        <v>450</v>
      </c>
      <c r="J117" s="211" t="s">
        <v>3</v>
      </c>
      <c r="K117" s="44">
        <f t="shared" si="42"/>
        <v>8.3000000000000007</v>
      </c>
      <c r="L117" s="43">
        <f t="shared" si="2"/>
        <v>9.9600000000000009</v>
      </c>
      <c r="M117" s="42">
        <f t="shared" si="3"/>
        <v>3735</v>
      </c>
      <c r="N117" s="41">
        <f t="shared" si="4"/>
        <v>4482</v>
      </c>
      <c r="R117" s="40">
        <v>8.3000000000000007</v>
      </c>
    </row>
    <row r="118" spans="1:18">
      <c r="A118" s="73" t="s">
        <v>1532</v>
      </c>
      <c r="B118" s="72" t="s">
        <v>1588</v>
      </c>
      <c r="C118" s="213" t="s">
        <v>1197</v>
      </c>
      <c r="D118" s="212" t="s">
        <v>1606</v>
      </c>
      <c r="E118" s="67" t="s">
        <v>942</v>
      </c>
      <c r="F118" s="175">
        <v>400</v>
      </c>
      <c r="G118" s="58" t="s">
        <v>941</v>
      </c>
      <c r="H118" s="175">
        <v>1</v>
      </c>
      <c r="I118" s="358">
        <f t="shared" si="0"/>
        <v>400</v>
      </c>
      <c r="J118" s="211" t="s">
        <v>3</v>
      </c>
      <c r="K118" s="44">
        <f t="shared" si="42"/>
        <v>9.1999999999999993</v>
      </c>
      <c r="L118" s="43">
        <f t="shared" si="2"/>
        <v>11.04</v>
      </c>
      <c r="M118" s="42">
        <f t="shared" si="3"/>
        <v>3680</v>
      </c>
      <c r="N118" s="41">
        <f t="shared" si="4"/>
        <v>4416</v>
      </c>
      <c r="R118" s="40">
        <v>9.2000000000000011</v>
      </c>
    </row>
    <row r="119" spans="1:18">
      <c r="A119" s="73" t="s">
        <v>1532</v>
      </c>
      <c r="B119" s="72" t="s">
        <v>1588</v>
      </c>
      <c r="C119" s="213" t="s">
        <v>1196</v>
      </c>
      <c r="D119" s="212" t="s">
        <v>1607</v>
      </c>
      <c r="E119" s="67" t="s">
        <v>942</v>
      </c>
      <c r="F119" s="175">
        <v>380</v>
      </c>
      <c r="G119" s="173" t="s">
        <v>941</v>
      </c>
      <c r="H119" s="175">
        <v>1</v>
      </c>
      <c r="I119" s="357">
        <f t="shared" si="0"/>
        <v>380</v>
      </c>
      <c r="J119" s="211" t="s">
        <v>3</v>
      </c>
      <c r="K119" s="44">
        <f t="shared" si="42"/>
        <v>10.1</v>
      </c>
      <c r="L119" s="43">
        <f t="shared" si="2"/>
        <v>12.12</v>
      </c>
      <c r="M119" s="42">
        <f t="shared" si="3"/>
        <v>3838</v>
      </c>
      <c r="N119" s="41">
        <f t="shared" si="4"/>
        <v>4605.6000000000004</v>
      </c>
      <c r="R119" s="40">
        <v>10.100000000000001</v>
      </c>
    </row>
    <row r="120" spans="1:18">
      <c r="A120" s="73" t="s">
        <v>1532</v>
      </c>
      <c r="B120" s="72" t="s">
        <v>1588</v>
      </c>
      <c r="C120" s="213" t="s">
        <v>1195</v>
      </c>
      <c r="D120" s="212" t="s">
        <v>1608</v>
      </c>
      <c r="E120" s="67" t="s">
        <v>942</v>
      </c>
      <c r="F120" s="175">
        <v>370</v>
      </c>
      <c r="G120" s="173" t="s">
        <v>941</v>
      </c>
      <c r="H120" s="175">
        <v>1</v>
      </c>
      <c r="I120" s="357">
        <f t="shared" si="0"/>
        <v>370</v>
      </c>
      <c r="J120" s="211" t="s">
        <v>3</v>
      </c>
      <c r="K120" s="44">
        <f t="shared" si="42"/>
        <v>10.199999999999999</v>
      </c>
      <c r="L120" s="43">
        <f t="shared" si="2"/>
        <v>12.24</v>
      </c>
      <c r="M120" s="42">
        <f t="shared" si="3"/>
        <v>3774</v>
      </c>
      <c r="N120" s="41">
        <f t="shared" si="4"/>
        <v>4528.8</v>
      </c>
      <c r="R120" s="40">
        <v>10.200000000000001</v>
      </c>
    </row>
    <row r="121" spans="1:18">
      <c r="A121" s="73" t="s">
        <v>1532</v>
      </c>
      <c r="B121" s="72" t="s">
        <v>1588</v>
      </c>
      <c r="C121" s="213" t="s">
        <v>1194</v>
      </c>
      <c r="D121" s="212" t="s">
        <v>1609</v>
      </c>
      <c r="E121" s="67" t="s">
        <v>942</v>
      </c>
      <c r="F121" s="175">
        <v>350</v>
      </c>
      <c r="G121" s="173" t="s">
        <v>941</v>
      </c>
      <c r="H121" s="175">
        <v>1</v>
      </c>
      <c r="I121" s="357">
        <f t="shared" si="0"/>
        <v>350</v>
      </c>
      <c r="J121" s="211" t="s">
        <v>3</v>
      </c>
      <c r="K121" s="44">
        <f t="shared" si="42"/>
        <v>10.7</v>
      </c>
      <c r="L121" s="43">
        <f t="shared" si="2"/>
        <v>12.84</v>
      </c>
      <c r="M121" s="42">
        <f t="shared" si="3"/>
        <v>3745</v>
      </c>
      <c r="N121" s="41">
        <f t="shared" si="4"/>
        <v>4494</v>
      </c>
      <c r="R121" s="40">
        <v>10.700000000000001</v>
      </c>
    </row>
    <row r="122" spans="1:18">
      <c r="A122" s="73" t="s">
        <v>1532</v>
      </c>
      <c r="B122" s="72" t="s">
        <v>1588</v>
      </c>
      <c r="C122" s="213" t="s">
        <v>1193</v>
      </c>
      <c r="D122" s="212" t="s">
        <v>1610</v>
      </c>
      <c r="E122" s="67" t="s">
        <v>942</v>
      </c>
      <c r="F122" s="175">
        <v>300</v>
      </c>
      <c r="G122" s="58" t="s">
        <v>941</v>
      </c>
      <c r="H122" s="175">
        <v>1</v>
      </c>
      <c r="I122" s="358">
        <f t="shared" si="0"/>
        <v>300</v>
      </c>
      <c r="J122" s="211" t="s">
        <v>3</v>
      </c>
      <c r="K122" s="44">
        <f t="shared" si="42"/>
        <v>11.4</v>
      </c>
      <c r="L122" s="43">
        <f t="shared" si="2"/>
        <v>13.68</v>
      </c>
      <c r="M122" s="42">
        <f t="shared" si="3"/>
        <v>3420</v>
      </c>
      <c r="N122" s="41">
        <f t="shared" si="4"/>
        <v>4104</v>
      </c>
      <c r="R122" s="40">
        <v>11.4</v>
      </c>
    </row>
    <row r="123" spans="1:18">
      <c r="A123" s="73" t="s">
        <v>1532</v>
      </c>
      <c r="B123" s="72" t="s">
        <v>1588</v>
      </c>
      <c r="C123" s="213" t="s">
        <v>1192</v>
      </c>
      <c r="D123" s="212" t="s">
        <v>1611</v>
      </c>
      <c r="E123" s="67" t="s">
        <v>942</v>
      </c>
      <c r="F123" s="175">
        <v>270</v>
      </c>
      <c r="G123" s="173" t="s">
        <v>941</v>
      </c>
      <c r="H123" s="175">
        <v>1</v>
      </c>
      <c r="I123" s="357">
        <f t="shared" si="0"/>
        <v>270</v>
      </c>
      <c r="J123" s="211" t="s">
        <v>3</v>
      </c>
      <c r="K123" s="44">
        <f t="shared" si="42"/>
        <v>11.9</v>
      </c>
      <c r="L123" s="43">
        <f t="shared" si="2"/>
        <v>14.28</v>
      </c>
      <c r="M123" s="42">
        <f t="shared" si="3"/>
        <v>3213</v>
      </c>
      <c r="N123" s="41">
        <f t="shared" si="4"/>
        <v>3855.6</v>
      </c>
      <c r="R123" s="40">
        <v>11.9</v>
      </c>
    </row>
    <row r="124" spans="1:18">
      <c r="A124" s="73" t="s">
        <v>1532</v>
      </c>
      <c r="B124" s="72" t="s">
        <v>1588</v>
      </c>
      <c r="C124" s="213" t="s">
        <v>1191</v>
      </c>
      <c r="D124" s="212" t="s">
        <v>1612</v>
      </c>
      <c r="E124" s="67" t="s">
        <v>942</v>
      </c>
      <c r="F124" s="175">
        <v>230</v>
      </c>
      <c r="G124" s="173" t="s">
        <v>941</v>
      </c>
      <c r="H124" s="175">
        <v>1</v>
      </c>
      <c r="I124" s="357">
        <f t="shared" si="0"/>
        <v>230</v>
      </c>
      <c r="J124" s="211" t="s">
        <v>3</v>
      </c>
      <c r="K124" s="44">
        <f t="shared" si="42"/>
        <v>12.8</v>
      </c>
      <c r="L124" s="43">
        <f t="shared" si="2"/>
        <v>15.36</v>
      </c>
      <c r="M124" s="42">
        <f t="shared" si="3"/>
        <v>2944</v>
      </c>
      <c r="N124" s="41">
        <f t="shared" si="4"/>
        <v>3532.8</v>
      </c>
      <c r="R124" s="40">
        <v>12.8</v>
      </c>
    </row>
    <row r="125" spans="1:18">
      <c r="A125" s="73" t="s">
        <v>1532</v>
      </c>
      <c r="B125" s="72" t="s">
        <v>1588</v>
      </c>
      <c r="C125" s="213" t="s">
        <v>1190</v>
      </c>
      <c r="D125" s="212" t="s">
        <v>1613</v>
      </c>
      <c r="E125" s="67" t="s">
        <v>942</v>
      </c>
      <c r="F125" s="175">
        <v>210</v>
      </c>
      <c r="G125" s="173" t="s">
        <v>941</v>
      </c>
      <c r="H125" s="175">
        <v>1</v>
      </c>
      <c r="I125" s="357">
        <f t="shared" si="0"/>
        <v>210</v>
      </c>
      <c r="J125" s="211" t="s">
        <v>3</v>
      </c>
      <c r="K125" s="44">
        <f t="shared" si="42"/>
        <v>13.7</v>
      </c>
      <c r="L125" s="43">
        <f t="shared" si="2"/>
        <v>16.440000000000001</v>
      </c>
      <c r="M125" s="42">
        <f t="shared" si="3"/>
        <v>2877</v>
      </c>
      <c r="N125" s="41">
        <f t="shared" si="4"/>
        <v>3452.4</v>
      </c>
      <c r="R125" s="40">
        <v>13.700000000000001</v>
      </c>
    </row>
    <row r="126" spans="1:18">
      <c r="A126" s="73" t="s">
        <v>1532</v>
      </c>
      <c r="B126" s="72" t="s">
        <v>1588</v>
      </c>
      <c r="C126" s="213" t="s">
        <v>1189</v>
      </c>
      <c r="D126" s="212" t="s">
        <v>1614</v>
      </c>
      <c r="E126" s="67" t="s">
        <v>942</v>
      </c>
      <c r="F126" s="175">
        <v>200</v>
      </c>
      <c r="G126" s="58" t="s">
        <v>941</v>
      </c>
      <c r="H126" s="175">
        <v>1</v>
      </c>
      <c r="I126" s="358">
        <f t="shared" si="0"/>
        <v>200</v>
      </c>
      <c r="J126" s="211" t="s">
        <v>3</v>
      </c>
      <c r="K126" s="44">
        <f t="shared" si="42"/>
        <v>14.5</v>
      </c>
      <c r="L126" s="43">
        <f t="shared" si="2"/>
        <v>17.399999999999999</v>
      </c>
      <c r="M126" s="42">
        <f t="shared" si="3"/>
        <v>2900</v>
      </c>
      <c r="N126" s="41">
        <f t="shared" si="4"/>
        <v>3480</v>
      </c>
      <c r="R126" s="40">
        <v>14.5</v>
      </c>
    </row>
    <row r="127" spans="1:18">
      <c r="A127" s="73" t="s">
        <v>1532</v>
      </c>
      <c r="B127" s="70" t="s">
        <v>1589</v>
      </c>
      <c r="C127" s="213" t="s">
        <v>1188</v>
      </c>
      <c r="D127" s="212" t="s">
        <v>1615</v>
      </c>
      <c r="E127" s="67" t="s">
        <v>942</v>
      </c>
      <c r="F127" s="175">
        <v>1000</v>
      </c>
      <c r="G127" s="58" t="s">
        <v>941</v>
      </c>
      <c r="H127" s="175">
        <v>1</v>
      </c>
      <c r="I127" s="358">
        <f t="shared" si="0"/>
        <v>1000</v>
      </c>
      <c r="J127" s="211" t="s">
        <v>3</v>
      </c>
      <c r="K127" s="44">
        <f t="shared" si="42"/>
        <v>4.5999999999999996</v>
      </c>
      <c r="L127" s="43">
        <f t="shared" si="2"/>
        <v>5.52</v>
      </c>
      <c r="M127" s="42">
        <f t="shared" si="3"/>
        <v>4600</v>
      </c>
      <c r="N127" s="41">
        <f t="shared" si="4"/>
        <v>5520</v>
      </c>
      <c r="R127" s="40">
        <v>4.6000000000000005</v>
      </c>
    </row>
    <row r="128" spans="1:18">
      <c r="A128" s="73" t="s">
        <v>1532</v>
      </c>
      <c r="B128" s="72" t="s">
        <v>1589</v>
      </c>
      <c r="C128" s="213" t="s">
        <v>1187</v>
      </c>
      <c r="D128" s="212" t="s">
        <v>1616</v>
      </c>
      <c r="E128" s="67" t="s">
        <v>942</v>
      </c>
      <c r="F128" s="175">
        <v>800</v>
      </c>
      <c r="G128" s="173" t="s">
        <v>941</v>
      </c>
      <c r="H128" s="175">
        <v>1</v>
      </c>
      <c r="I128" s="357">
        <f t="shared" ref="I128:I149" si="43">H128*F128</f>
        <v>800</v>
      </c>
      <c r="J128" s="211" t="s">
        <v>3</v>
      </c>
      <c r="K128" s="44">
        <f t="shared" si="42"/>
        <v>5.0999999999999996</v>
      </c>
      <c r="L128" s="43">
        <f t="shared" si="2"/>
        <v>6.12</v>
      </c>
      <c r="M128" s="42">
        <f t="shared" si="3"/>
        <v>4080</v>
      </c>
      <c r="N128" s="41">
        <f t="shared" si="4"/>
        <v>4896</v>
      </c>
      <c r="R128" s="40">
        <v>5.1000000000000005</v>
      </c>
    </row>
    <row r="129" spans="1:18">
      <c r="A129" s="73" t="s">
        <v>1532</v>
      </c>
      <c r="B129" s="72" t="s">
        <v>1589</v>
      </c>
      <c r="C129" s="213" t="s">
        <v>1186</v>
      </c>
      <c r="D129" s="212" t="s">
        <v>1617</v>
      </c>
      <c r="E129" s="67" t="s">
        <v>942</v>
      </c>
      <c r="F129" s="175">
        <v>650</v>
      </c>
      <c r="G129" s="173" t="s">
        <v>941</v>
      </c>
      <c r="H129" s="175">
        <v>1</v>
      </c>
      <c r="I129" s="357">
        <f t="shared" si="43"/>
        <v>650</v>
      </c>
      <c r="J129" s="211" t="s">
        <v>3</v>
      </c>
      <c r="K129" s="44">
        <f t="shared" si="42"/>
        <v>5.6</v>
      </c>
      <c r="L129" s="43">
        <f t="shared" si="2"/>
        <v>6.72</v>
      </c>
      <c r="M129" s="42">
        <f t="shared" si="3"/>
        <v>3640</v>
      </c>
      <c r="N129" s="41">
        <f t="shared" si="4"/>
        <v>4368</v>
      </c>
      <c r="R129" s="40">
        <v>5.6000000000000005</v>
      </c>
    </row>
    <row r="130" spans="1:18">
      <c r="A130" s="73" t="s">
        <v>1532</v>
      </c>
      <c r="B130" s="72" t="s">
        <v>1589</v>
      </c>
      <c r="C130" s="213" t="s">
        <v>1185</v>
      </c>
      <c r="D130" s="212" t="s">
        <v>1618</v>
      </c>
      <c r="E130" s="67" t="s">
        <v>942</v>
      </c>
      <c r="F130" s="175">
        <v>550</v>
      </c>
      <c r="G130" s="58" t="s">
        <v>941</v>
      </c>
      <c r="H130" s="175">
        <v>1</v>
      </c>
      <c r="I130" s="358">
        <f t="shared" si="43"/>
        <v>550</v>
      </c>
      <c r="J130" s="211" t="s">
        <v>3</v>
      </c>
      <c r="K130" s="44">
        <f t="shared" si="42"/>
        <v>5.8</v>
      </c>
      <c r="L130" s="43">
        <f t="shared" si="2"/>
        <v>6.96</v>
      </c>
      <c r="M130" s="42">
        <f t="shared" si="3"/>
        <v>3190</v>
      </c>
      <c r="N130" s="41">
        <f t="shared" si="4"/>
        <v>3828</v>
      </c>
      <c r="R130" s="40">
        <v>5.8000000000000007</v>
      </c>
    </row>
    <row r="131" spans="1:18">
      <c r="A131" s="73" t="s">
        <v>1532</v>
      </c>
      <c r="B131" s="72" t="s">
        <v>1589</v>
      </c>
      <c r="C131" s="213" t="s">
        <v>1184</v>
      </c>
      <c r="D131" s="212" t="s">
        <v>1619</v>
      </c>
      <c r="E131" s="67" t="s">
        <v>942</v>
      </c>
      <c r="F131" s="175">
        <v>450</v>
      </c>
      <c r="G131" s="58" t="s">
        <v>941</v>
      </c>
      <c r="H131" s="175">
        <v>1</v>
      </c>
      <c r="I131" s="358">
        <f t="shared" si="43"/>
        <v>450</v>
      </c>
      <c r="J131" s="211" t="s">
        <v>3</v>
      </c>
      <c r="K131" s="44">
        <f t="shared" si="42"/>
        <v>7.1</v>
      </c>
      <c r="L131" s="43">
        <f t="shared" si="2"/>
        <v>8.52</v>
      </c>
      <c r="M131" s="42">
        <f t="shared" si="3"/>
        <v>3195</v>
      </c>
      <c r="N131" s="41">
        <f t="shared" si="4"/>
        <v>3834</v>
      </c>
      <c r="R131" s="40">
        <v>7.1000000000000005</v>
      </c>
    </row>
    <row r="132" spans="1:18">
      <c r="A132" s="73" t="s">
        <v>1532</v>
      </c>
      <c r="B132" s="72" t="s">
        <v>1589</v>
      </c>
      <c r="C132" s="213" t="s">
        <v>1183</v>
      </c>
      <c r="D132" s="212" t="s">
        <v>1620</v>
      </c>
      <c r="E132" s="67" t="s">
        <v>942</v>
      </c>
      <c r="F132" s="175">
        <v>320</v>
      </c>
      <c r="G132" s="173" t="s">
        <v>941</v>
      </c>
      <c r="H132" s="175">
        <v>1</v>
      </c>
      <c r="I132" s="357">
        <f t="shared" si="43"/>
        <v>320</v>
      </c>
      <c r="J132" s="211" t="s">
        <v>3</v>
      </c>
      <c r="K132" s="44">
        <f t="shared" si="42"/>
        <v>8.3000000000000007</v>
      </c>
      <c r="L132" s="43">
        <f t="shared" si="2"/>
        <v>9.9600000000000009</v>
      </c>
      <c r="M132" s="42">
        <f t="shared" si="3"/>
        <v>2656</v>
      </c>
      <c r="N132" s="41">
        <f t="shared" si="4"/>
        <v>3187.2</v>
      </c>
      <c r="R132" s="40">
        <v>8.3000000000000007</v>
      </c>
    </row>
    <row r="133" spans="1:18">
      <c r="A133" s="73" t="s">
        <v>1532</v>
      </c>
      <c r="B133" s="72" t="s">
        <v>1589</v>
      </c>
      <c r="C133" s="213" t="s">
        <v>1182</v>
      </c>
      <c r="D133" s="212" t="s">
        <v>1621</v>
      </c>
      <c r="E133" s="67" t="s">
        <v>942</v>
      </c>
      <c r="F133" s="175">
        <v>280</v>
      </c>
      <c r="G133" s="173" t="s">
        <v>941</v>
      </c>
      <c r="H133" s="175">
        <v>1</v>
      </c>
      <c r="I133" s="357">
        <f t="shared" si="43"/>
        <v>280</v>
      </c>
      <c r="J133" s="211" t="s">
        <v>3</v>
      </c>
      <c r="K133" s="44">
        <f t="shared" si="42"/>
        <v>9.6</v>
      </c>
      <c r="L133" s="43">
        <f t="shared" si="2"/>
        <v>11.52</v>
      </c>
      <c r="M133" s="42">
        <f t="shared" si="3"/>
        <v>2688</v>
      </c>
      <c r="N133" s="41">
        <f t="shared" si="4"/>
        <v>3225.6</v>
      </c>
      <c r="R133" s="40">
        <v>9.6000000000000014</v>
      </c>
    </row>
    <row r="134" spans="1:18">
      <c r="A134" s="73" t="s">
        <v>1532</v>
      </c>
      <c r="B134" s="72" t="s">
        <v>1589</v>
      </c>
      <c r="C134" s="213" t="s">
        <v>1181</v>
      </c>
      <c r="D134" s="212" t="s">
        <v>1622</v>
      </c>
      <c r="E134" s="67" t="s">
        <v>942</v>
      </c>
      <c r="F134" s="175">
        <v>240</v>
      </c>
      <c r="G134" s="58" t="s">
        <v>941</v>
      </c>
      <c r="H134" s="175">
        <v>1</v>
      </c>
      <c r="I134" s="358">
        <f t="shared" si="43"/>
        <v>240</v>
      </c>
      <c r="J134" s="211" t="s">
        <v>3</v>
      </c>
      <c r="K134" s="44">
        <f t="shared" si="42"/>
        <v>11.1</v>
      </c>
      <c r="L134" s="43">
        <f t="shared" si="2"/>
        <v>13.32</v>
      </c>
      <c r="M134" s="42">
        <f t="shared" si="3"/>
        <v>2664</v>
      </c>
      <c r="N134" s="41">
        <f t="shared" si="4"/>
        <v>3196.8</v>
      </c>
      <c r="R134" s="40">
        <v>11.100000000000001</v>
      </c>
    </row>
    <row r="135" spans="1:18">
      <c r="A135" s="73" t="s">
        <v>1532</v>
      </c>
      <c r="B135" s="70" t="s">
        <v>1587</v>
      </c>
      <c r="C135" s="213" t="s">
        <v>1180</v>
      </c>
      <c r="D135" s="212" t="s">
        <v>1623</v>
      </c>
      <c r="E135" s="67" t="s">
        <v>942</v>
      </c>
      <c r="F135" s="175">
        <v>550</v>
      </c>
      <c r="G135" s="173" t="s">
        <v>941</v>
      </c>
      <c r="H135" s="175">
        <v>1</v>
      </c>
      <c r="I135" s="357">
        <f t="shared" si="43"/>
        <v>550</v>
      </c>
      <c r="J135" s="211" t="s">
        <v>3</v>
      </c>
      <c r="K135" s="44">
        <f t="shared" si="42"/>
        <v>6.1</v>
      </c>
      <c r="L135" s="43">
        <f t="shared" si="2"/>
        <v>7.32</v>
      </c>
      <c r="M135" s="42">
        <f t="shared" si="3"/>
        <v>3355</v>
      </c>
      <c r="N135" s="41">
        <f t="shared" si="4"/>
        <v>4026</v>
      </c>
      <c r="R135" s="40">
        <v>6.1000000000000005</v>
      </c>
    </row>
    <row r="136" spans="1:18">
      <c r="A136" s="73" t="s">
        <v>1532</v>
      </c>
      <c r="B136" s="72" t="s">
        <v>1587</v>
      </c>
      <c r="C136" s="213" t="s">
        <v>1179</v>
      </c>
      <c r="D136" s="212" t="s">
        <v>1624</v>
      </c>
      <c r="E136" s="67" t="s">
        <v>942</v>
      </c>
      <c r="F136" s="175">
        <v>500</v>
      </c>
      <c r="G136" s="58" t="s">
        <v>941</v>
      </c>
      <c r="H136" s="175">
        <v>1</v>
      </c>
      <c r="I136" s="358">
        <f t="shared" si="43"/>
        <v>500</v>
      </c>
      <c r="J136" s="211" t="s">
        <v>3</v>
      </c>
      <c r="K136" s="44">
        <f t="shared" si="42"/>
        <v>6.9</v>
      </c>
      <c r="L136" s="43">
        <f t="shared" si="2"/>
        <v>8.2799999999999994</v>
      </c>
      <c r="M136" s="42">
        <f t="shared" si="3"/>
        <v>3450</v>
      </c>
      <c r="N136" s="41">
        <f t="shared" si="4"/>
        <v>4140</v>
      </c>
      <c r="R136" s="40">
        <v>6.9</v>
      </c>
    </row>
    <row r="137" spans="1:18">
      <c r="A137" s="73" t="s">
        <v>1532</v>
      </c>
      <c r="B137" s="72" t="s">
        <v>1587</v>
      </c>
      <c r="C137" s="213" t="s">
        <v>1178</v>
      </c>
      <c r="D137" s="212" t="s">
        <v>1625</v>
      </c>
      <c r="E137" s="67" t="s">
        <v>942</v>
      </c>
      <c r="F137" s="175">
        <v>450</v>
      </c>
      <c r="G137" s="58" t="s">
        <v>941</v>
      </c>
      <c r="H137" s="175">
        <v>1</v>
      </c>
      <c r="I137" s="358">
        <f t="shared" si="43"/>
        <v>450</v>
      </c>
      <c r="J137" s="211" t="s">
        <v>3</v>
      </c>
      <c r="K137" s="44">
        <f t="shared" si="42"/>
        <v>7.7</v>
      </c>
      <c r="L137" s="43">
        <f t="shared" si="2"/>
        <v>9.24</v>
      </c>
      <c r="M137" s="42">
        <f t="shared" si="3"/>
        <v>3465</v>
      </c>
      <c r="N137" s="41">
        <f t="shared" si="4"/>
        <v>4158</v>
      </c>
      <c r="R137" s="40">
        <v>7.7</v>
      </c>
    </row>
    <row r="138" spans="1:18">
      <c r="A138" s="73" t="s">
        <v>1532</v>
      </c>
      <c r="B138" s="72" t="s">
        <v>1587</v>
      </c>
      <c r="C138" s="213" t="s">
        <v>1177</v>
      </c>
      <c r="D138" s="212" t="s">
        <v>1626</v>
      </c>
      <c r="E138" s="67" t="s">
        <v>942</v>
      </c>
      <c r="F138" s="175">
        <v>400</v>
      </c>
      <c r="G138" s="173" t="s">
        <v>941</v>
      </c>
      <c r="H138" s="175">
        <v>1</v>
      </c>
      <c r="I138" s="357">
        <f t="shared" si="43"/>
        <v>400</v>
      </c>
      <c r="J138" s="211" t="s">
        <v>3</v>
      </c>
      <c r="K138" s="44">
        <f t="shared" si="42"/>
        <v>8.5</v>
      </c>
      <c r="L138" s="43">
        <f t="shared" si="2"/>
        <v>10.199999999999999</v>
      </c>
      <c r="M138" s="42">
        <f t="shared" si="3"/>
        <v>3400</v>
      </c>
      <c r="N138" s="41">
        <f t="shared" si="4"/>
        <v>4080</v>
      </c>
      <c r="R138" s="40">
        <v>8.5</v>
      </c>
    </row>
    <row r="139" spans="1:18">
      <c r="A139" s="73" t="s">
        <v>1532</v>
      </c>
      <c r="B139" s="72" t="s">
        <v>1587</v>
      </c>
      <c r="C139" s="213" t="s">
        <v>1176</v>
      </c>
      <c r="D139" s="212" t="s">
        <v>1627</v>
      </c>
      <c r="E139" s="67" t="s">
        <v>942</v>
      </c>
      <c r="F139" s="175">
        <v>350</v>
      </c>
      <c r="G139" s="173" t="s">
        <v>941</v>
      </c>
      <c r="H139" s="175">
        <v>1</v>
      </c>
      <c r="I139" s="357">
        <f t="shared" si="43"/>
        <v>350</v>
      </c>
      <c r="J139" s="211" t="s">
        <v>3</v>
      </c>
      <c r="K139" s="44">
        <f t="shared" si="42"/>
        <v>9.8000000000000007</v>
      </c>
      <c r="L139" s="43">
        <f t="shared" si="2"/>
        <v>11.76</v>
      </c>
      <c r="M139" s="42">
        <f t="shared" si="3"/>
        <v>3430</v>
      </c>
      <c r="N139" s="41">
        <f t="shared" si="4"/>
        <v>4116</v>
      </c>
      <c r="R139" s="40">
        <v>9.8000000000000007</v>
      </c>
    </row>
    <row r="140" spans="1:18">
      <c r="A140" s="73" t="s">
        <v>1532</v>
      </c>
      <c r="B140" s="72" t="s">
        <v>1587</v>
      </c>
      <c r="C140" s="213" t="s">
        <v>1175</v>
      </c>
      <c r="D140" s="212" t="s">
        <v>1628</v>
      </c>
      <c r="E140" s="67" t="s">
        <v>942</v>
      </c>
      <c r="F140" s="175">
        <v>300</v>
      </c>
      <c r="G140" s="173" t="s">
        <v>941</v>
      </c>
      <c r="H140" s="175">
        <v>1</v>
      </c>
      <c r="I140" s="357">
        <f t="shared" si="43"/>
        <v>300</v>
      </c>
      <c r="J140" s="211" t="s">
        <v>3</v>
      </c>
      <c r="K140" s="44">
        <f t="shared" si="42"/>
        <v>10.4</v>
      </c>
      <c r="L140" s="43">
        <f t="shared" si="2"/>
        <v>12.48</v>
      </c>
      <c r="M140" s="42">
        <f t="shared" si="3"/>
        <v>3120</v>
      </c>
      <c r="N140" s="41">
        <f t="shared" si="4"/>
        <v>3744</v>
      </c>
      <c r="R140" s="40">
        <v>10.4</v>
      </c>
    </row>
    <row r="141" spans="1:18">
      <c r="A141" s="73" t="s">
        <v>1532</v>
      </c>
      <c r="B141" s="72" t="s">
        <v>1587</v>
      </c>
      <c r="C141" s="213" t="s">
        <v>1174</v>
      </c>
      <c r="D141" s="212" t="s">
        <v>1629</v>
      </c>
      <c r="E141" s="67" t="s">
        <v>942</v>
      </c>
      <c r="F141" s="175">
        <v>250</v>
      </c>
      <c r="G141" s="58" t="s">
        <v>941</v>
      </c>
      <c r="H141" s="175">
        <v>1</v>
      </c>
      <c r="I141" s="358">
        <f t="shared" si="43"/>
        <v>250</v>
      </c>
      <c r="J141" s="211" t="s">
        <v>3</v>
      </c>
      <c r="K141" s="44">
        <f t="shared" si="42"/>
        <v>11.4</v>
      </c>
      <c r="L141" s="43">
        <f t="shared" si="2"/>
        <v>13.68</v>
      </c>
      <c r="M141" s="42">
        <f t="shared" si="3"/>
        <v>2850</v>
      </c>
      <c r="N141" s="41">
        <f t="shared" si="4"/>
        <v>3420</v>
      </c>
      <c r="R141" s="40">
        <v>11.4</v>
      </c>
    </row>
    <row r="142" spans="1:18">
      <c r="A142" s="73" t="s">
        <v>1532</v>
      </c>
      <c r="B142" s="72" t="s">
        <v>1587</v>
      </c>
      <c r="C142" s="213" t="s">
        <v>1173</v>
      </c>
      <c r="D142" s="212" t="s">
        <v>1630</v>
      </c>
      <c r="E142" s="67" t="s">
        <v>942</v>
      </c>
      <c r="F142" s="175">
        <v>220</v>
      </c>
      <c r="G142" s="58" t="s">
        <v>941</v>
      </c>
      <c r="H142" s="175">
        <v>1</v>
      </c>
      <c r="I142" s="358">
        <f t="shared" si="43"/>
        <v>220</v>
      </c>
      <c r="J142" s="211" t="s">
        <v>3</v>
      </c>
      <c r="K142" s="44">
        <f t="shared" si="42"/>
        <v>12.1</v>
      </c>
      <c r="L142" s="43">
        <f t="shared" si="2"/>
        <v>14.52</v>
      </c>
      <c r="M142" s="42">
        <f t="shared" si="3"/>
        <v>2662</v>
      </c>
      <c r="N142" s="41">
        <f t="shared" si="4"/>
        <v>3194.4</v>
      </c>
      <c r="R142" s="40">
        <v>12.100000000000001</v>
      </c>
    </row>
    <row r="143" spans="1:18">
      <c r="A143" s="73" t="s">
        <v>1532</v>
      </c>
      <c r="B143" s="70" t="s">
        <v>1164</v>
      </c>
      <c r="C143" s="213" t="s">
        <v>1172</v>
      </c>
      <c r="D143" s="212" t="s">
        <v>1322</v>
      </c>
      <c r="E143" s="67" t="s">
        <v>942</v>
      </c>
      <c r="F143" s="175">
        <v>250</v>
      </c>
      <c r="G143" s="58" t="s">
        <v>941</v>
      </c>
      <c r="H143" s="175">
        <v>5</v>
      </c>
      <c r="I143" s="358">
        <f t="shared" si="43"/>
        <v>1250</v>
      </c>
      <c r="J143" s="211" t="s">
        <v>3</v>
      </c>
      <c r="K143" s="44">
        <f t="shared" si="42"/>
        <v>27</v>
      </c>
      <c r="L143" s="43">
        <f t="shared" si="2"/>
        <v>32.4</v>
      </c>
      <c r="M143" s="42">
        <f t="shared" si="3"/>
        <v>6750</v>
      </c>
      <c r="N143" s="41">
        <f t="shared" si="4"/>
        <v>8100</v>
      </c>
      <c r="R143" s="40">
        <v>27</v>
      </c>
    </row>
    <row r="144" spans="1:18">
      <c r="A144" s="73" t="s">
        <v>1532</v>
      </c>
      <c r="B144" s="72" t="s">
        <v>1164</v>
      </c>
      <c r="C144" s="213" t="s">
        <v>1171</v>
      </c>
      <c r="D144" s="212" t="s">
        <v>1321</v>
      </c>
      <c r="E144" s="67" t="s">
        <v>942</v>
      </c>
      <c r="F144" s="175">
        <v>250</v>
      </c>
      <c r="G144" s="173" t="s">
        <v>941</v>
      </c>
      <c r="H144" s="175">
        <v>5</v>
      </c>
      <c r="I144" s="357">
        <f t="shared" si="43"/>
        <v>1250</v>
      </c>
      <c r="J144" s="211" t="s">
        <v>3</v>
      </c>
      <c r="K144" s="44">
        <f t="shared" si="42"/>
        <v>30.2</v>
      </c>
      <c r="L144" s="43">
        <f t="shared" si="2"/>
        <v>36.24</v>
      </c>
      <c r="M144" s="42">
        <f t="shared" si="3"/>
        <v>7550</v>
      </c>
      <c r="N144" s="41">
        <f t="shared" si="4"/>
        <v>9060</v>
      </c>
      <c r="R144" s="40">
        <v>30.200000000000003</v>
      </c>
    </row>
    <row r="145" spans="1:18">
      <c r="A145" s="73" t="s">
        <v>1532</v>
      </c>
      <c r="B145" s="72" t="s">
        <v>1164</v>
      </c>
      <c r="C145" s="213" t="s">
        <v>1170</v>
      </c>
      <c r="D145" s="212" t="s">
        <v>1169</v>
      </c>
      <c r="E145" s="67" t="s">
        <v>942</v>
      </c>
      <c r="F145" s="175">
        <v>250</v>
      </c>
      <c r="G145" s="173" t="s">
        <v>941</v>
      </c>
      <c r="H145" s="175">
        <v>5</v>
      </c>
      <c r="I145" s="357">
        <f t="shared" si="43"/>
        <v>1250</v>
      </c>
      <c r="J145" s="211" t="s">
        <v>3</v>
      </c>
      <c r="K145" s="44">
        <f t="shared" si="42"/>
        <v>33.200000000000003</v>
      </c>
      <c r="L145" s="43">
        <f t="shared" si="2"/>
        <v>39.840000000000003</v>
      </c>
      <c r="M145" s="42">
        <f t="shared" si="3"/>
        <v>8300</v>
      </c>
      <c r="N145" s="41">
        <f t="shared" si="4"/>
        <v>9960</v>
      </c>
      <c r="R145" s="40">
        <v>33.200000000000003</v>
      </c>
    </row>
    <row r="146" spans="1:18">
      <c r="A146" s="73" t="s">
        <v>1532</v>
      </c>
      <c r="B146" s="72" t="s">
        <v>1164</v>
      </c>
      <c r="C146" s="213" t="s">
        <v>1168</v>
      </c>
      <c r="D146" s="212" t="s">
        <v>1323</v>
      </c>
      <c r="E146" s="67" t="s">
        <v>942</v>
      </c>
      <c r="F146" s="175">
        <v>250</v>
      </c>
      <c r="G146" s="173" t="s">
        <v>941</v>
      </c>
      <c r="H146" s="175">
        <v>5</v>
      </c>
      <c r="I146" s="357">
        <f t="shared" si="43"/>
        <v>1250</v>
      </c>
      <c r="J146" s="211" t="s">
        <v>3</v>
      </c>
      <c r="K146" s="44">
        <f t="shared" si="42"/>
        <v>36.200000000000003</v>
      </c>
      <c r="L146" s="43">
        <f t="shared" si="2"/>
        <v>43.44</v>
      </c>
      <c r="M146" s="42">
        <f t="shared" si="3"/>
        <v>9050</v>
      </c>
      <c r="N146" s="41">
        <f t="shared" si="4"/>
        <v>10860</v>
      </c>
      <c r="R146" s="40">
        <v>36.200000000000003</v>
      </c>
    </row>
    <row r="147" spans="1:18">
      <c r="A147" s="73" t="s">
        <v>1532</v>
      </c>
      <c r="B147" s="72" t="s">
        <v>1164</v>
      </c>
      <c r="C147" s="213" t="s">
        <v>1167</v>
      </c>
      <c r="D147" s="212" t="s">
        <v>1324</v>
      </c>
      <c r="E147" s="67" t="s">
        <v>942</v>
      </c>
      <c r="F147" s="175">
        <v>250</v>
      </c>
      <c r="G147" s="58" t="s">
        <v>941</v>
      </c>
      <c r="H147" s="175">
        <v>5</v>
      </c>
      <c r="I147" s="358">
        <f t="shared" si="43"/>
        <v>1250</v>
      </c>
      <c r="J147" s="211" t="s">
        <v>3</v>
      </c>
      <c r="K147" s="44">
        <f t="shared" si="42"/>
        <v>39.4</v>
      </c>
      <c r="L147" s="43">
        <f t="shared" si="2"/>
        <v>47.28</v>
      </c>
      <c r="M147" s="42">
        <f t="shared" si="3"/>
        <v>9850</v>
      </c>
      <c r="N147" s="41">
        <f t="shared" si="4"/>
        <v>11820</v>
      </c>
      <c r="R147" s="40">
        <v>39.400000000000006</v>
      </c>
    </row>
    <row r="148" spans="1:18">
      <c r="A148" s="73" t="s">
        <v>1532</v>
      </c>
      <c r="B148" s="72" t="s">
        <v>1164</v>
      </c>
      <c r="C148" s="213" t="s">
        <v>1166</v>
      </c>
      <c r="D148" s="212" t="s">
        <v>1165</v>
      </c>
      <c r="E148" s="67" t="s">
        <v>942</v>
      </c>
      <c r="F148" s="175">
        <v>160</v>
      </c>
      <c r="G148" s="58" t="s">
        <v>941</v>
      </c>
      <c r="H148" s="175">
        <v>5</v>
      </c>
      <c r="I148" s="358">
        <f t="shared" si="43"/>
        <v>800</v>
      </c>
      <c r="J148" s="211" t="s">
        <v>3</v>
      </c>
      <c r="K148" s="44">
        <f t="shared" si="42"/>
        <v>22.2</v>
      </c>
      <c r="L148" s="43">
        <f t="shared" si="2"/>
        <v>26.64</v>
      </c>
      <c r="M148" s="42">
        <f t="shared" si="3"/>
        <v>3552</v>
      </c>
      <c r="N148" s="41">
        <f t="shared" si="4"/>
        <v>4262.3999999999996</v>
      </c>
      <c r="R148" s="40">
        <v>22.200000000000003</v>
      </c>
    </row>
    <row r="149" spans="1:18" ht="15.75" thickBot="1">
      <c r="A149" s="39" t="s">
        <v>1532</v>
      </c>
      <c r="B149" s="38" t="s">
        <v>1164</v>
      </c>
      <c r="C149" s="210" t="s">
        <v>1163</v>
      </c>
      <c r="D149" s="209" t="s">
        <v>1162</v>
      </c>
      <c r="E149" s="33" t="s">
        <v>942</v>
      </c>
      <c r="F149" s="208">
        <v>250</v>
      </c>
      <c r="G149" s="207" t="s">
        <v>941</v>
      </c>
      <c r="H149" s="208">
        <v>5</v>
      </c>
      <c r="I149" s="360">
        <f t="shared" si="43"/>
        <v>1250</v>
      </c>
      <c r="J149" s="206" t="s">
        <v>3</v>
      </c>
      <c r="K149" s="12">
        <f t="shared" si="42"/>
        <v>7.7</v>
      </c>
      <c r="L149" s="11">
        <f t="shared" si="2"/>
        <v>9.24</v>
      </c>
      <c r="M149" s="10">
        <f t="shared" si="3"/>
        <v>1925</v>
      </c>
      <c r="N149" s="9">
        <f t="shared" si="4"/>
        <v>2310</v>
      </c>
      <c r="R149" s="8">
        <v>7.7</v>
      </c>
    </row>
    <row r="150" spans="1:18">
      <c r="A150" s="351" t="s">
        <v>1533</v>
      </c>
      <c r="B150" s="70" t="s">
        <v>1593</v>
      </c>
      <c r="C150" s="213" t="s">
        <v>1067</v>
      </c>
      <c r="D150" s="212" t="s">
        <v>1840</v>
      </c>
      <c r="E150" s="67" t="s">
        <v>952</v>
      </c>
      <c r="F150" s="175">
        <v>41</v>
      </c>
      <c r="G150" s="173" t="s">
        <v>93</v>
      </c>
      <c r="H150" s="175">
        <v>10</v>
      </c>
      <c r="I150" s="357">
        <f t="shared" ref="I150:I177" si="44">H150*F150</f>
        <v>410</v>
      </c>
      <c r="J150" s="211" t="s">
        <v>3</v>
      </c>
      <c r="K150" s="44">
        <f t="shared" ref="K150:K183" si="45">ROUND(R150*(1-$N$13),2)</f>
        <v>1004</v>
      </c>
      <c r="L150" s="43">
        <f t="shared" ref="L150:L203" si="46">ROUND(K150*1.2,2)</f>
        <v>1204.8</v>
      </c>
      <c r="M150" s="42">
        <f t="shared" ref="M150:M203" si="47">ROUND(K150*F150,2)</f>
        <v>41164</v>
      </c>
      <c r="N150" s="41">
        <f t="shared" ref="N150:N203" si="48">ROUND(M150*1.2,2)</f>
        <v>49396.800000000003</v>
      </c>
      <c r="R150" s="40">
        <v>1004</v>
      </c>
    </row>
    <row r="151" spans="1:18">
      <c r="A151" s="73" t="s">
        <v>1533</v>
      </c>
      <c r="B151" s="72" t="s">
        <v>1593</v>
      </c>
      <c r="C151" s="213" t="s">
        <v>1066</v>
      </c>
      <c r="D151" s="212" t="s">
        <v>1839</v>
      </c>
      <c r="E151" s="67" t="s">
        <v>952</v>
      </c>
      <c r="F151" s="361">
        <v>32.799999999999997</v>
      </c>
      <c r="G151" s="173" t="s">
        <v>93</v>
      </c>
      <c r="H151" s="175">
        <v>10</v>
      </c>
      <c r="I151" s="357">
        <f t="shared" si="44"/>
        <v>328</v>
      </c>
      <c r="J151" s="211" t="s">
        <v>3</v>
      </c>
      <c r="K151" s="44">
        <f t="shared" si="45"/>
        <v>1214</v>
      </c>
      <c r="L151" s="43">
        <f t="shared" si="46"/>
        <v>1456.8</v>
      </c>
      <c r="M151" s="42">
        <f t="shared" si="47"/>
        <v>39819.199999999997</v>
      </c>
      <c r="N151" s="41">
        <f t="shared" si="48"/>
        <v>47783.040000000001</v>
      </c>
      <c r="R151" s="40">
        <v>1214</v>
      </c>
    </row>
    <row r="152" spans="1:18">
      <c r="A152" s="73" t="s">
        <v>1533</v>
      </c>
      <c r="B152" s="72" t="s">
        <v>1593</v>
      </c>
      <c r="C152" s="213" t="s">
        <v>1065</v>
      </c>
      <c r="D152" s="212" t="s">
        <v>1838</v>
      </c>
      <c r="E152" s="67" t="s">
        <v>952</v>
      </c>
      <c r="F152" s="175">
        <v>26</v>
      </c>
      <c r="G152" s="58" t="s">
        <v>93</v>
      </c>
      <c r="H152" s="175">
        <v>10</v>
      </c>
      <c r="I152" s="358">
        <f t="shared" si="44"/>
        <v>260</v>
      </c>
      <c r="J152" s="211" t="s">
        <v>3</v>
      </c>
      <c r="K152" s="44">
        <f t="shared" si="45"/>
        <v>1686</v>
      </c>
      <c r="L152" s="43">
        <f t="shared" si="46"/>
        <v>2023.2</v>
      </c>
      <c r="M152" s="42">
        <f t="shared" si="47"/>
        <v>43836</v>
      </c>
      <c r="N152" s="41">
        <f t="shared" si="48"/>
        <v>52603.199999999997</v>
      </c>
      <c r="R152" s="40">
        <v>1686</v>
      </c>
    </row>
    <row r="153" spans="1:18">
      <c r="A153" s="73" t="s">
        <v>1533</v>
      </c>
      <c r="B153" s="72" t="s">
        <v>1593</v>
      </c>
      <c r="C153" s="213" t="s">
        <v>1064</v>
      </c>
      <c r="D153" s="212" t="s">
        <v>1063</v>
      </c>
      <c r="E153" s="67" t="s">
        <v>952</v>
      </c>
      <c r="F153" s="175">
        <v>2</v>
      </c>
      <c r="G153" s="58" t="s">
        <v>93</v>
      </c>
      <c r="H153" s="175">
        <v>10</v>
      </c>
      <c r="I153" s="358">
        <f t="shared" si="44"/>
        <v>20</v>
      </c>
      <c r="J153" s="211" t="s">
        <v>3</v>
      </c>
      <c r="K153" s="44">
        <f t="shared" si="45"/>
        <v>3802</v>
      </c>
      <c r="L153" s="43">
        <f t="shared" si="46"/>
        <v>4562.3999999999996</v>
      </c>
      <c r="M153" s="42">
        <f t="shared" si="47"/>
        <v>7604</v>
      </c>
      <c r="N153" s="41">
        <f t="shared" si="48"/>
        <v>9124.7999999999993</v>
      </c>
      <c r="R153" s="40">
        <v>3802</v>
      </c>
    </row>
    <row r="154" spans="1:18">
      <c r="A154" s="73" t="s">
        <v>1533</v>
      </c>
      <c r="B154" s="70" t="s">
        <v>1594</v>
      </c>
      <c r="C154" s="486" t="s">
        <v>1527</v>
      </c>
      <c r="D154" s="476" t="s">
        <v>1769</v>
      </c>
      <c r="E154" s="67" t="s">
        <v>952</v>
      </c>
      <c r="F154" s="361">
        <v>52.5</v>
      </c>
      <c r="G154" s="58" t="s">
        <v>93</v>
      </c>
      <c r="H154" s="487" t="s">
        <v>1394</v>
      </c>
      <c r="I154" s="358"/>
      <c r="J154" s="211" t="s">
        <v>3</v>
      </c>
      <c r="K154" s="44">
        <f t="shared" ref="K154" si="49">ROUND(R154*(1-$N$13),2)</f>
        <v>730</v>
      </c>
      <c r="L154" s="43">
        <f t="shared" ref="L154" si="50">ROUND(K154*1.2,2)</f>
        <v>876</v>
      </c>
      <c r="M154" s="42">
        <f t="shared" ref="M154" si="51">ROUND(K154*F154,2)</f>
        <v>38325</v>
      </c>
      <c r="N154" s="41">
        <f t="shared" ref="N154" si="52">ROUND(M154*1.2,2)</f>
        <v>45990</v>
      </c>
      <c r="R154" s="40">
        <v>730</v>
      </c>
    </row>
    <row r="155" spans="1:18">
      <c r="A155" s="73" t="s">
        <v>1533</v>
      </c>
      <c r="B155" s="72" t="s">
        <v>1594</v>
      </c>
      <c r="C155" s="485" t="s">
        <v>1062</v>
      </c>
      <c r="D155" s="484" t="s">
        <v>1698</v>
      </c>
      <c r="E155" s="67" t="s">
        <v>952</v>
      </c>
      <c r="F155" s="175">
        <v>42</v>
      </c>
      <c r="G155" s="58" t="s">
        <v>93</v>
      </c>
      <c r="H155" s="367" t="s">
        <v>1394</v>
      </c>
      <c r="I155" s="358"/>
      <c r="J155" s="211" t="s">
        <v>3</v>
      </c>
      <c r="K155" s="44">
        <f t="shared" si="45"/>
        <v>730</v>
      </c>
      <c r="L155" s="43">
        <f t="shared" si="46"/>
        <v>876</v>
      </c>
      <c r="M155" s="42">
        <f t="shared" si="47"/>
        <v>30660</v>
      </c>
      <c r="N155" s="41">
        <f t="shared" si="48"/>
        <v>36792</v>
      </c>
      <c r="R155" s="40">
        <v>730</v>
      </c>
    </row>
    <row r="156" spans="1:18">
      <c r="A156" s="73" t="s">
        <v>1533</v>
      </c>
      <c r="B156" s="72" t="s">
        <v>1594</v>
      </c>
      <c r="C156" s="486" t="s">
        <v>1528</v>
      </c>
      <c r="D156" s="476" t="s">
        <v>1770</v>
      </c>
      <c r="E156" s="67" t="s">
        <v>952</v>
      </c>
      <c r="F156" s="175">
        <v>42</v>
      </c>
      <c r="G156" s="173" t="s">
        <v>93</v>
      </c>
      <c r="H156" s="487" t="s">
        <v>1394</v>
      </c>
      <c r="I156" s="358"/>
      <c r="J156" s="211" t="s">
        <v>3</v>
      </c>
      <c r="K156" s="44">
        <f t="shared" ref="K156" si="53">ROUND(R156*(1-$N$13),2)</f>
        <v>896</v>
      </c>
      <c r="L156" s="43">
        <f t="shared" ref="L156" si="54">ROUND(K156*1.2,2)</f>
        <v>1075.2</v>
      </c>
      <c r="M156" s="42">
        <f t="shared" ref="M156" si="55">ROUND(K156*F156,2)</f>
        <v>37632</v>
      </c>
      <c r="N156" s="41">
        <f t="shared" ref="N156" si="56">ROUND(M156*1.2,2)</f>
        <v>45158.400000000001</v>
      </c>
      <c r="R156" s="40">
        <v>896</v>
      </c>
    </row>
    <row r="157" spans="1:18">
      <c r="A157" s="73" t="s">
        <v>1533</v>
      </c>
      <c r="B157" s="72" t="s">
        <v>1594</v>
      </c>
      <c r="C157" s="485" t="s">
        <v>1061</v>
      </c>
      <c r="D157" s="484" t="s">
        <v>1697</v>
      </c>
      <c r="E157" s="67" t="s">
        <v>952</v>
      </c>
      <c r="F157" s="361">
        <v>31.5</v>
      </c>
      <c r="G157" s="173" t="s">
        <v>93</v>
      </c>
      <c r="H157" s="367" t="s">
        <v>1394</v>
      </c>
      <c r="I157" s="364"/>
      <c r="J157" s="211" t="s">
        <v>3</v>
      </c>
      <c r="K157" s="44">
        <f t="shared" si="45"/>
        <v>896</v>
      </c>
      <c r="L157" s="43">
        <f t="shared" si="46"/>
        <v>1075.2</v>
      </c>
      <c r="M157" s="42">
        <f t="shared" si="47"/>
        <v>28224</v>
      </c>
      <c r="N157" s="41">
        <f t="shared" si="48"/>
        <v>33868.800000000003</v>
      </c>
      <c r="R157" s="40">
        <v>896</v>
      </c>
    </row>
    <row r="158" spans="1:18">
      <c r="A158" s="73" t="s">
        <v>1533</v>
      </c>
      <c r="B158" s="72" t="s">
        <v>1594</v>
      </c>
      <c r="C158" s="486" t="s">
        <v>1060</v>
      </c>
      <c r="D158" s="476" t="s">
        <v>1771</v>
      </c>
      <c r="E158" s="67" t="s">
        <v>952</v>
      </c>
      <c r="F158" s="175">
        <v>30</v>
      </c>
      <c r="G158" s="173" t="s">
        <v>93</v>
      </c>
      <c r="H158" s="487" t="s">
        <v>1394</v>
      </c>
      <c r="I158" s="358"/>
      <c r="J158" s="211" t="s">
        <v>3</v>
      </c>
      <c r="K158" s="44">
        <f t="shared" si="45"/>
        <v>920</v>
      </c>
      <c r="L158" s="43">
        <f t="shared" si="46"/>
        <v>1104</v>
      </c>
      <c r="M158" s="42">
        <f t="shared" si="47"/>
        <v>27600</v>
      </c>
      <c r="N158" s="41">
        <f t="shared" si="48"/>
        <v>33120</v>
      </c>
      <c r="R158" s="40">
        <v>920</v>
      </c>
    </row>
    <row r="159" spans="1:18">
      <c r="A159" s="73" t="s">
        <v>1533</v>
      </c>
      <c r="B159" s="70" t="s">
        <v>1059</v>
      </c>
      <c r="C159" s="213" t="s">
        <v>1058</v>
      </c>
      <c r="D159" s="212" t="s">
        <v>1057</v>
      </c>
      <c r="E159" s="67" t="s">
        <v>952</v>
      </c>
      <c r="F159" s="175">
        <v>100</v>
      </c>
      <c r="G159" s="173" t="s">
        <v>93</v>
      </c>
      <c r="H159" s="175">
        <v>10</v>
      </c>
      <c r="I159" s="357">
        <f t="shared" si="44"/>
        <v>1000</v>
      </c>
      <c r="J159" s="211" t="s">
        <v>3</v>
      </c>
      <c r="K159" s="44">
        <f t="shared" si="45"/>
        <v>72</v>
      </c>
      <c r="L159" s="43">
        <f t="shared" si="46"/>
        <v>86.4</v>
      </c>
      <c r="M159" s="42">
        <f t="shared" si="47"/>
        <v>7200</v>
      </c>
      <c r="N159" s="41">
        <f t="shared" si="48"/>
        <v>8640</v>
      </c>
      <c r="R159" s="40">
        <v>72</v>
      </c>
    </row>
    <row r="160" spans="1:18">
      <c r="A160" s="73" t="s">
        <v>1533</v>
      </c>
      <c r="B160" s="70" t="s">
        <v>1667</v>
      </c>
      <c r="C160" s="213" t="s">
        <v>1056</v>
      </c>
      <c r="D160" s="212" t="s">
        <v>1669</v>
      </c>
      <c r="E160" s="67" t="s">
        <v>942</v>
      </c>
      <c r="F160" s="175">
        <v>2000</v>
      </c>
      <c r="G160" s="58" t="s">
        <v>941</v>
      </c>
      <c r="H160" s="175">
        <v>1</v>
      </c>
      <c r="I160" s="358">
        <f t="shared" si="44"/>
        <v>2000</v>
      </c>
      <c r="J160" s="211" t="s">
        <v>3</v>
      </c>
      <c r="K160" s="44">
        <f t="shared" si="45"/>
        <v>5.8</v>
      </c>
      <c r="L160" s="43">
        <f t="shared" si="46"/>
        <v>6.96</v>
      </c>
      <c r="M160" s="42">
        <f t="shared" si="47"/>
        <v>11600</v>
      </c>
      <c r="N160" s="41">
        <f t="shared" si="48"/>
        <v>13920</v>
      </c>
      <c r="R160" s="40">
        <v>5.8000000000000007</v>
      </c>
    </row>
    <row r="161" spans="1:18">
      <c r="A161" s="73" t="s">
        <v>1533</v>
      </c>
      <c r="B161" s="72" t="s">
        <v>1667</v>
      </c>
      <c r="C161" s="213" t="s">
        <v>1055</v>
      </c>
      <c r="D161" s="212" t="s">
        <v>1670</v>
      </c>
      <c r="E161" s="67" t="s">
        <v>942</v>
      </c>
      <c r="F161" s="175">
        <v>1300</v>
      </c>
      <c r="G161" s="58" t="s">
        <v>941</v>
      </c>
      <c r="H161" s="175">
        <v>1</v>
      </c>
      <c r="I161" s="358">
        <f t="shared" si="44"/>
        <v>1300</v>
      </c>
      <c r="J161" s="211" t="s">
        <v>3</v>
      </c>
      <c r="K161" s="44">
        <f t="shared" si="45"/>
        <v>6.6</v>
      </c>
      <c r="L161" s="43">
        <f t="shared" si="46"/>
        <v>7.92</v>
      </c>
      <c r="M161" s="42">
        <f t="shared" si="47"/>
        <v>8580</v>
      </c>
      <c r="N161" s="41">
        <f t="shared" si="48"/>
        <v>10296</v>
      </c>
      <c r="R161" s="40">
        <v>6.6000000000000005</v>
      </c>
    </row>
    <row r="162" spans="1:18">
      <c r="A162" s="73" t="s">
        <v>1533</v>
      </c>
      <c r="B162" s="72" t="s">
        <v>1667</v>
      </c>
      <c r="C162" s="213" t="s">
        <v>1054</v>
      </c>
      <c r="D162" s="212" t="s">
        <v>1671</v>
      </c>
      <c r="E162" s="67" t="s">
        <v>942</v>
      </c>
      <c r="F162" s="175">
        <v>1170</v>
      </c>
      <c r="G162" s="58" t="s">
        <v>941</v>
      </c>
      <c r="H162" s="175">
        <v>1</v>
      </c>
      <c r="I162" s="358">
        <f t="shared" si="44"/>
        <v>1170</v>
      </c>
      <c r="J162" s="211" t="s">
        <v>3</v>
      </c>
      <c r="K162" s="44">
        <f t="shared" si="45"/>
        <v>7.2</v>
      </c>
      <c r="L162" s="43">
        <f t="shared" si="46"/>
        <v>8.64</v>
      </c>
      <c r="M162" s="42">
        <f t="shared" si="47"/>
        <v>8424</v>
      </c>
      <c r="N162" s="41">
        <f t="shared" si="48"/>
        <v>10108.799999999999</v>
      </c>
      <c r="R162" s="40">
        <v>7.2</v>
      </c>
    </row>
    <row r="163" spans="1:18">
      <c r="A163" s="73" t="s">
        <v>1533</v>
      </c>
      <c r="B163" s="72" t="s">
        <v>1667</v>
      </c>
      <c r="C163" s="213" t="s">
        <v>1053</v>
      </c>
      <c r="D163" s="212" t="s">
        <v>1672</v>
      </c>
      <c r="E163" s="67" t="s">
        <v>942</v>
      </c>
      <c r="F163" s="175">
        <v>930</v>
      </c>
      <c r="G163" s="58" t="s">
        <v>941</v>
      </c>
      <c r="H163" s="175">
        <v>1</v>
      </c>
      <c r="I163" s="358">
        <f t="shared" si="44"/>
        <v>930</v>
      </c>
      <c r="J163" s="211" t="s">
        <v>3</v>
      </c>
      <c r="K163" s="44">
        <f t="shared" si="45"/>
        <v>8</v>
      </c>
      <c r="L163" s="43">
        <f t="shared" si="46"/>
        <v>9.6</v>
      </c>
      <c r="M163" s="42">
        <f t="shared" si="47"/>
        <v>7440</v>
      </c>
      <c r="N163" s="41">
        <f t="shared" si="48"/>
        <v>8928</v>
      </c>
      <c r="R163" s="40">
        <v>8</v>
      </c>
    </row>
    <row r="164" spans="1:18">
      <c r="A164" s="73" t="s">
        <v>1533</v>
      </c>
      <c r="B164" s="72" t="s">
        <v>1667</v>
      </c>
      <c r="C164" s="213" t="s">
        <v>1052</v>
      </c>
      <c r="D164" s="212" t="s">
        <v>1673</v>
      </c>
      <c r="E164" s="67" t="s">
        <v>942</v>
      </c>
      <c r="F164" s="175">
        <v>720</v>
      </c>
      <c r="G164" s="58" t="s">
        <v>941</v>
      </c>
      <c r="H164" s="175">
        <v>1</v>
      </c>
      <c r="I164" s="358">
        <f t="shared" si="44"/>
        <v>720</v>
      </c>
      <c r="J164" s="211" t="s">
        <v>3</v>
      </c>
      <c r="K164" s="44">
        <f t="shared" si="45"/>
        <v>8.8000000000000007</v>
      </c>
      <c r="L164" s="43">
        <f t="shared" si="46"/>
        <v>10.56</v>
      </c>
      <c r="M164" s="42">
        <f t="shared" si="47"/>
        <v>6336</v>
      </c>
      <c r="N164" s="41">
        <f t="shared" si="48"/>
        <v>7603.2</v>
      </c>
      <c r="R164" s="40">
        <v>8.8000000000000007</v>
      </c>
    </row>
    <row r="165" spans="1:18">
      <c r="A165" s="73" t="s">
        <v>1533</v>
      </c>
      <c r="B165" s="72" t="s">
        <v>1667</v>
      </c>
      <c r="C165" s="213" t="s">
        <v>1051</v>
      </c>
      <c r="D165" s="212" t="s">
        <v>1674</v>
      </c>
      <c r="E165" s="67" t="s">
        <v>942</v>
      </c>
      <c r="F165" s="175">
        <v>560</v>
      </c>
      <c r="G165" s="58" t="s">
        <v>941</v>
      </c>
      <c r="H165" s="175">
        <v>1</v>
      </c>
      <c r="I165" s="358">
        <f t="shared" si="44"/>
        <v>560</v>
      </c>
      <c r="J165" s="211" t="s">
        <v>3</v>
      </c>
      <c r="K165" s="44">
        <f t="shared" si="45"/>
        <v>9.1999999999999993</v>
      </c>
      <c r="L165" s="43">
        <f t="shared" si="46"/>
        <v>11.04</v>
      </c>
      <c r="M165" s="42">
        <f t="shared" si="47"/>
        <v>5152</v>
      </c>
      <c r="N165" s="41">
        <f t="shared" si="48"/>
        <v>6182.4</v>
      </c>
      <c r="R165" s="40">
        <v>9.2000000000000011</v>
      </c>
    </row>
    <row r="166" spans="1:18">
      <c r="A166" s="73" t="s">
        <v>1533</v>
      </c>
      <c r="B166" s="72" t="s">
        <v>1667</v>
      </c>
      <c r="C166" s="213" t="s">
        <v>1050</v>
      </c>
      <c r="D166" s="212" t="s">
        <v>1675</v>
      </c>
      <c r="E166" s="67" t="s">
        <v>942</v>
      </c>
      <c r="F166" s="175">
        <v>530</v>
      </c>
      <c r="G166" s="58" t="s">
        <v>941</v>
      </c>
      <c r="H166" s="175">
        <v>1</v>
      </c>
      <c r="I166" s="358">
        <f t="shared" si="44"/>
        <v>530</v>
      </c>
      <c r="J166" s="211" t="s">
        <v>3</v>
      </c>
      <c r="K166" s="44">
        <f t="shared" si="45"/>
        <v>9.8000000000000007</v>
      </c>
      <c r="L166" s="43">
        <f t="shared" si="46"/>
        <v>11.76</v>
      </c>
      <c r="M166" s="42">
        <f t="shared" si="47"/>
        <v>5194</v>
      </c>
      <c r="N166" s="41">
        <f t="shared" si="48"/>
        <v>6232.8</v>
      </c>
      <c r="R166" s="40">
        <v>9.8000000000000007</v>
      </c>
    </row>
    <row r="167" spans="1:18">
      <c r="A167" s="73" t="s">
        <v>1533</v>
      </c>
      <c r="B167" s="72" t="s">
        <v>1667</v>
      </c>
      <c r="C167" s="213" t="s">
        <v>1049</v>
      </c>
      <c r="D167" s="212" t="s">
        <v>1676</v>
      </c>
      <c r="E167" s="67" t="s">
        <v>942</v>
      </c>
      <c r="F167" s="175">
        <v>470</v>
      </c>
      <c r="G167" s="58" t="s">
        <v>941</v>
      </c>
      <c r="H167" s="175">
        <v>1</v>
      </c>
      <c r="I167" s="358">
        <f t="shared" si="44"/>
        <v>470</v>
      </c>
      <c r="J167" s="211" t="s">
        <v>3</v>
      </c>
      <c r="K167" s="44">
        <f t="shared" si="45"/>
        <v>10.8</v>
      </c>
      <c r="L167" s="43">
        <f t="shared" si="46"/>
        <v>12.96</v>
      </c>
      <c r="M167" s="42">
        <f t="shared" si="47"/>
        <v>5076</v>
      </c>
      <c r="N167" s="41">
        <f t="shared" si="48"/>
        <v>6091.2</v>
      </c>
      <c r="R167" s="40">
        <v>10.8</v>
      </c>
    </row>
    <row r="168" spans="1:18">
      <c r="A168" s="73" t="s">
        <v>1533</v>
      </c>
      <c r="B168" s="72" t="s">
        <v>1667</v>
      </c>
      <c r="C168" s="213" t="s">
        <v>1048</v>
      </c>
      <c r="D168" s="212" t="s">
        <v>1677</v>
      </c>
      <c r="E168" s="67" t="s">
        <v>942</v>
      </c>
      <c r="F168" s="175">
        <v>450</v>
      </c>
      <c r="G168" s="173" t="s">
        <v>941</v>
      </c>
      <c r="H168" s="175">
        <v>1</v>
      </c>
      <c r="I168" s="357">
        <f t="shared" si="44"/>
        <v>450</v>
      </c>
      <c r="J168" s="211" t="s">
        <v>3</v>
      </c>
      <c r="K168" s="44">
        <f t="shared" si="45"/>
        <v>11.6</v>
      </c>
      <c r="L168" s="43">
        <f t="shared" si="46"/>
        <v>13.92</v>
      </c>
      <c r="M168" s="42">
        <f t="shared" si="47"/>
        <v>5220</v>
      </c>
      <c r="N168" s="41">
        <f t="shared" si="48"/>
        <v>6264</v>
      </c>
      <c r="R168" s="40">
        <v>11.600000000000001</v>
      </c>
    </row>
    <row r="169" spans="1:18">
      <c r="A169" s="73" t="s">
        <v>1533</v>
      </c>
      <c r="B169" s="72" t="s">
        <v>1667</v>
      </c>
      <c r="C169" s="213" t="s">
        <v>1047</v>
      </c>
      <c r="D169" s="212" t="s">
        <v>1678</v>
      </c>
      <c r="E169" s="67" t="s">
        <v>942</v>
      </c>
      <c r="F169" s="175">
        <v>370</v>
      </c>
      <c r="G169" s="58" t="s">
        <v>941</v>
      </c>
      <c r="H169" s="175">
        <v>1</v>
      </c>
      <c r="I169" s="358">
        <f t="shared" si="44"/>
        <v>370</v>
      </c>
      <c r="J169" s="211" t="s">
        <v>3</v>
      </c>
      <c r="K169" s="44">
        <f t="shared" si="45"/>
        <v>12.6</v>
      </c>
      <c r="L169" s="43">
        <f t="shared" si="46"/>
        <v>15.12</v>
      </c>
      <c r="M169" s="42">
        <f t="shared" si="47"/>
        <v>4662</v>
      </c>
      <c r="N169" s="41">
        <f t="shared" si="48"/>
        <v>5594.4</v>
      </c>
      <c r="R169" s="40">
        <v>12.600000000000001</v>
      </c>
    </row>
    <row r="170" spans="1:18">
      <c r="A170" s="73" t="s">
        <v>1533</v>
      </c>
      <c r="B170" s="72" t="s">
        <v>1667</v>
      </c>
      <c r="C170" s="213" t="s">
        <v>1046</v>
      </c>
      <c r="D170" s="212" t="s">
        <v>1679</v>
      </c>
      <c r="E170" s="67" t="s">
        <v>942</v>
      </c>
      <c r="F170" s="175">
        <v>330</v>
      </c>
      <c r="G170" s="58" t="s">
        <v>941</v>
      </c>
      <c r="H170" s="175">
        <v>1</v>
      </c>
      <c r="I170" s="358">
        <f t="shared" si="44"/>
        <v>330</v>
      </c>
      <c r="J170" s="211" t="s">
        <v>3</v>
      </c>
      <c r="K170" s="44">
        <f t="shared" si="45"/>
        <v>13.6</v>
      </c>
      <c r="L170" s="43">
        <f t="shared" si="46"/>
        <v>16.32</v>
      </c>
      <c r="M170" s="42">
        <f t="shared" si="47"/>
        <v>4488</v>
      </c>
      <c r="N170" s="41">
        <f t="shared" si="48"/>
        <v>5385.6</v>
      </c>
      <c r="R170" s="40">
        <v>13.600000000000001</v>
      </c>
    </row>
    <row r="171" spans="1:18">
      <c r="A171" s="73" t="s">
        <v>1533</v>
      </c>
      <c r="B171" s="72" t="s">
        <v>1667</v>
      </c>
      <c r="C171" s="213" t="s">
        <v>1045</v>
      </c>
      <c r="D171" s="212" t="s">
        <v>1680</v>
      </c>
      <c r="E171" s="67" t="s">
        <v>942</v>
      </c>
      <c r="F171" s="175">
        <v>280</v>
      </c>
      <c r="G171" s="58" t="s">
        <v>941</v>
      </c>
      <c r="H171" s="175">
        <v>1</v>
      </c>
      <c r="I171" s="358">
        <f t="shared" si="44"/>
        <v>280</v>
      </c>
      <c r="J171" s="211" t="s">
        <v>3</v>
      </c>
      <c r="K171" s="44">
        <f t="shared" si="45"/>
        <v>15.4</v>
      </c>
      <c r="L171" s="43">
        <f t="shared" si="46"/>
        <v>18.48</v>
      </c>
      <c r="M171" s="42">
        <f t="shared" si="47"/>
        <v>4312</v>
      </c>
      <c r="N171" s="41">
        <f t="shared" si="48"/>
        <v>5174.3999999999996</v>
      </c>
      <c r="R171" s="40">
        <v>15.4</v>
      </c>
    </row>
    <row r="172" spans="1:18">
      <c r="A172" s="73" t="s">
        <v>1533</v>
      </c>
      <c r="B172" s="72" t="s">
        <v>1667</v>
      </c>
      <c r="C172" s="213" t="s">
        <v>1044</v>
      </c>
      <c r="D172" s="212" t="s">
        <v>1681</v>
      </c>
      <c r="E172" s="67" t="s">
        <v>942</v>
      </c>
      <c r="F172" s="175">
        <v>260</v>
      </c>
      <c r="G172" s="58" t="s">
        <v>941</v>
      </c>
      <c r="H172" s="175">
        <v>1</v>
      </c>
      <c r="I172" s="358">
        <f t="shared" si="44"/>
        <v>260</v>
      </c>
      <c r="J172" s="211" t="s">
        <v>3</v>
      </c>
      <c r="K172" s="44">
        <f t="shared" si="45"/>
        <v>17.600000000000001</v>
      </c>
      <c r="L172" s="43">
        <f t="shared" si="46"/>
        <v>21.12</v>
      </c>
      <c r="M172" s="42">
        <f t="shared" si="47"/>
        <v>4576</v>
      </c>
      <c r="N172" s="41">
        <f t="shared" si="48"/>
        <v>5491.2</v>
      </c>
      <c r="R172" s="40">
        <v>17.600000000000001</v>
      </c>
    </row>
    <row r="173" spans="1:18">
      <c r="A173" s="73" t="s">
        <v>1533</v>
      </c>
      <c r="B173" s="72" t="s">
        <v>1667</v>
      </c>
      <c r="C173" s="213" t="s">
        <v>1043</v>
      </c>
      <c r="D173" s="212" t="s">
        <v>1682</v>
      </c>
      <c r="E173" s="67" t="s">
        <v>942</v>
      </c>
      <c r="F173" s="175">
        <v>240</v>
      </c>
      <c r="G173" s="58" t="s">
        <v>941</v>
      </c>
      <c r="H173" s="175">
        <v>1</v>
      </c>
      <c r="I173" s="358">
        <f t="shared" si="44"/>
        <v>240</v>
      </c>
      <c r="J173" s="211" t="s">
        <v>3</v>
      </c>
      <c r="K173" s="44">
        <f t="shared" si="45"/>
        <v>20.8</v>
      </c>
      <c r="L173" s="43">
        <f t="shared" si="46"/>
        <v>24.96</v>
      </c>
      <c r="M173" s="42">
        <f t="shared" si="47"/>
        <v>4992</v>
      </c>
      <c r="N173" s="41">
        <f t="shared" si="48"/>
        <v>5990.4</v>
      </c>
      <c r="R173" s="40">
        <v>20.8</v>
      </c>
    </row>
    <row r="174" spans="1:18">
      <c r="A174" s="73" t="s">
        <v>1533</v>
      </c>
      <c r="B174" s="72" t="s">
        <v>1667</v>
      </c>
      <c r="C174" s="213" t="s">
        <v>1042</v>
      </c>
      <c r="D174" s="212" t="s">
        <v>1683</v>
      </c>
      <c r="E174" s="67" t="s">
        <v>942</v>
      </c>
      <c r="F174" s="175">
        <v>220</v>
      </c>
      <c r="G174" s="173" t="s">
        <v>941</v>
      </c>
      <c r="H174" s="175">
        <v>1</v>
      </c>
      <c r="I174" s="357">
        <f t="shared" si="44"/>
        <v>220</v>
      </c>
      <c r="J174" s="211" t="s">
        <v>3</v>
      </c>
      <c r="K174" s="44">
        <f t="shared" si="45"/>
        <v>23.4</v>
      </c>
      <c r="L174" s="43">
        <f t="shared" si="46"/>
        <v>28.08</v>
      </c>
      <c r="M174" s="42">
        <f t="shared" si="47"/>
        <v>5148</v>
      </c>
      <c r="N174" s="41">
        <f t="shared" si="48"/>
        <v>6177.6</v>
      </c>
      <c r="R174" s="40">
        <v>23.400000000000002</v>
      </c>
    </row>
    <row r="175" spans="1:18">
      <c r="A175" s="73" t="s">
        <v>1533</v>
      </c>
      <c r="B175" s="70" t="s">
        <v>1668</v>
      </c>
      <c r="C175" s="213" t="s">
        <v>1041</v>
      </c>
      <c r="D175" s="212" t="s">
        <v>1684</v>
      </c>
      <c r="E175" s="67" t="s">
        <v>942</v>
      </c>
      <c r="F175" s="175">
        <v>1300</v>
      </c>
      <c r="G175" s="58" t="s">
        <v>941</v>
      </c>
      <c r="H175" s="175">
        <v>1</v>
      </c>
      <c r="I175" s="358">
        <f t="shared" si="44"/>
        <v>1300</v>
      </c>
      <c r="J175" s="211" t="s">
        <v>3</v>
      </c>
      <c r="K175" s="44">
        <f t="shared" si="45"/>
        <v>6.8</v>
      </c>
      <c r="L175" s="43">
        <f t="shared" si="46"/>
        <v>8.16</v>
      </c>
      <c r="M175" s="42">
        <f t="shared" si="47"/>
        <v>8840</v>
      </c>
      <c r="N175" s="41">
        <f t="shared" si="48"/>
        <v>10608</v>
      </c>
      <c r="R175" s="40">
        <v>6.8000000000000007</v>
      </c>
    </row>
    <row r="176" spans="1:18">
      <c r="A176" s="73" t="s">
        <v>1533</v>
      </c>
      <c r="B176" s="72" t="s">
        <v>1668</v>
      </c>
      <c r="C176" s="213" t="s">
        <v>1040</v>
      </c>
      <c r="D176" s="212" t="s">
        <v>1685</v>
      </c>
      <c r="E176" s="67" t="s">
        <v>942</v>
      </c>
      <c r="F176" s="175">
        <v>1170</v>
      </c>
      <c r="G176" s="58" t="s">
        <v>941</v>
      </c>
      <c r="H176" s="175">
        <v>1</v>
      </c>
      <c r="I176" s="358">
        <f t="shared" si="44"/>
        <v>1170</v>
      </c>
      <c r="J176" s="211" t="s">
        <v>3</v>
      </c>
      <c r="K176" s="44">
        <f t="shared" si="45"/>
        <v>7.4</v>
      </c>
      <c r="L176" s="43">
        <f t="shared" si="46"/>
        <v>8.8800000000000008</v>
      </c>
      <c r="M176" s="42">
        <f t="shared" si="47"/>
        <v>8658</v>
      </c>
      <c r="N176" s="41">
        <f t="shared" si="48"/>
        <v>10389.6</v>
      </c>
      <c r="R176" s="40">
        <v>7.4</v>
      </c>
    </row>
    <row r="177" spans="1:18">
      <c r="A177" s="73" t="s">
        <v>1533</v>
      </c>
      <c r="B177" s="72" t="s">
        <v>1668</v>
      </c>
      <c r="C177" s="213" t="s">
        <v>1039</v>
      </c>
      <c r="D177" s="212" t="s">
        <v>1686</v>
      </c>
      <c r="E177" s="67" t="s">
        <v>942</v>
      </c>
      <c r="F177" s="175">
        <v>930</v>
      </c>
      <c r="G177" s="58" t="s">
        <v>941</v>
      </c>
      <c r="H177" s="175">
        <v>1</v>
      </c>
      <c r="I177" s="358">
        <f t="shared" si="44"/>
        <v>930</v>
      </c>
      <c r="J177" s="211" t="s">
        <v>3</v>
      </c>
      <c r="K177" s="44">
        <f t="shared" si="45"/>
        <v>8.1999999999999993</v>
      </c>
      <c r="L177" s="43">
        <f t="shared" si="46"/>
        <v>9.84</v>
      </c>
      <c r="M177" s="42">
        <f t="shared" si="47"/>
        <v>7626</v>
      </c>
      <c r="N177" s="41">
        <f t="shared" si="48"/>
        <v>9151.2000000000007</v>
      </c>
      <c r="R177" s="40">
        <v>8.2000000000000011</v>
      </c>
    </row>
    <row r="178" spans="1:18">
      <c r="A178" s="73" t="s">
        <v>1533</v>
      </c>
      <c r="B178" s="72" t="s">
        <v>1668</v>
      </c>
      <c r="C178" s="213" t="s">
        <v>1038</v>
      </c>
      <c r="D178" s="212" t="s">
        <v>1687</v>
      </c>
      <c r="E178" s="67" t="s">
        <v>942</v>
      </c>
      <c r="F178" s="175">
        <v>720</v>
      </c>
      <c r="G178" s="173" t="s">
        <v>941</v>
      </c>
      <c r="H178" s="175">
        <v>1</v>
      </c>
      <c r="I178" s="357">
        <f t="shared" ref="I178:I209" si="57">H178*F178</f>
        <v>720</v>
      </c>
      <c r="J178" s="211" t="s">
        <v>3</v>
      </c>
      <c r="K178" s="44">
        <f t="shared" si="45"/>
        <v>8.6</v>
      </c>
      <c r="L178" s="43">
        <f t="shared" si="46"/>
        <v>10.32</v>
      </c>
      <c r="M178" s="42">
        <f t="shared" si="47"/>
        <v>6192</v>
      </c>
      <c r="N178" s="41">
        <f t="shared" si="48"/>
        <v>7430.4</v>
      </c>
      <c r="R178" s="40">
        <v>8.6</v>
      </c>
    </row>
    <row r="179" spans="1:18">
      <c r="A179" s="73" t="s">
        <v>1533</v>
      </c>
      <c r="B179" s="72" t="s">
        <v>1668</v>
      </c>
      <c r="C179" s="213" t="s">
        <v>1037</v>
      </c>
      <c r="D179" s="212" t="s">
        <v>1688</v>
      </c>
      <c r="E179" s="67" t="s">
        <v>942</v>
      </c>
      <c r="F179" s="175">
        <v>560</v>
      </c>
      <c r="G179" s="58" t="s">
        <v>941</v>
      </c>
      <c r="H179" s="175">
        <v>1</v>
      </c>
      <c r="I179" s="358">
        <f t="shared" si="57"/>
        <v>560</v>
      </c>
      <c r="J179" s="211" t="s">
        <v>3</v>
      </c>
      <c r="K179" s="44">
        <f t="shared" si="45"/>
        <v>9</v>
      </c>
      <c r="L179" s="43">
        <f t="shared" si="46"/>
        <v>10.8</v>
      </c>
      <c r="M179" s="42">
        <f t="shared" si="47"/>
        <v>5040</v>
      </c>
      <c r="N179" s="41">
        <f t="shared" si="48"/>
        <v>6048</v>
      </c>
      <c r="R179" s="40">
        <v>9</v>
      </c>
    </row>
    <row r="180" spans="1:18">
      <c r="A180" s="73" t="s">
        <v>1533</v>
      </c>
      <c r="B180" s="72" t="s">
        <v>1668</v>
      </c>
      <c r="C180" s="214" t="s">
        <v>1036</v>
      </c>
      <c r="D180" s="212" t="s">
        <v>1689</v>
      </c>
      <c r="E180" s="67" t="s">
        <v>942</v>
      </c>
      <c r="F180" s="175">
        <v>530</v>
      </c>
      <c r="G180" s="58" t="s">
        <v>941</v>
      </c>
      <c r="H180" s="175">
        <v>1</v>
      </c>
      <c r="I180" s="358">
        <f t="shared" si="57"/>
        <v>530</v>
      </c>
      <c r="J180" s="211" t="s">
        <v>3</v>
      </c>
      <c r="K180" s="44">
        <f t="shared" si="45"/>
        <v>9.6</v>
      </c>
      <c r="L180" s="43">
        <f t="shared" si="46"/>
        <v>11.52</v>
      </c>
      <c r="M180" s="42">
        <f t="shared" si="47"/>
        <v>5088</v>
      </c>
      <c r="N180" s="41">
        <f t="shared" si="48"/>
        <v>6105.6</v>
      </c>
      <c r="R180" s="40">
        <v>9.6000000000000014</v>
      </c>
    </row>
    <row r="181" spans="1:18">
      <c r="A181" s="73" t="s">
        <v>1533</v>
      </c>
      <c r="B181" s="72" t="s">
        <v>1668</v>
      </c>
      <c r="C181" s="213" t="s">
        <v>1035</v>
      </c>
      <c r="D181" s="212" t="s">
        <v>1690</v>
      </c>
      <c r="E181" s="67" t="s">
        <v>942</v>
      </c>
      <c r="F181" s="175">
        <v>470</v>
      </c>
      <c r="G181" s="58" t="s">
        <v>941</v>
      </c>
      <c r="H181" s="175">
        <v>1</v>
      </c>
      <c r="I181" s="358">
        <f t="shared" si="57"/>
        <v>470</v>
      </c>
      <c r="J181" s="211" t="s">
        <v>3</v>
      </c>
      <c r="K181" s="44">
        <f t="shared" si="45"/>
        <v>10.6</v>
      </c>
      <c r="L181" s="43">
        <f t="shared" si="46"/>
        <v>12.72</v>
      </c>
      <c r="M181" s="42">
        <f t="shared" si="47"/>
        <v>4982</v>
      </c>
      <c r="N181" s="41">
        <f t="shared" si="48"/>
        <v>5978.4</v>
      </c>
      <c r="R181" s="40">
        <v>10.600000000000001</v>
      </c>
    </row>
    <row r="182" spans="1:18">
      <c r="A182" s="73" t="s">
        <v>1533</v>
      </c>
      <c r="B182" s="72" t="s">
        <v>1668</v>
      </c>
      <c r="C182" s="213" t="s">
        <v>1034</v>
      </c>
      <c r="D182" s="212" t="s">
        <v>1691</v>
      </c>
      <c r="E182" s="67" t="s">
        <v>942</v>
      </c>
      <c r="F182" s="175">
        <v>450</v>
      </c>
      <c r="G182" s="58" t="s">
        <v>941</v>
      </c>
      <c r="H182" s="175">
        <v>1</v>
      </c>
      <c r="I182" s="358">
        <f t="shared" si="57"/>
        <v>450</v>
      </c>
      <c r="J182" s="211" t="s">
        <v>3</v>
      </c>
      <c r="K182" s="44">
        <f t="shared" si="45"/>
        <v>12</v>
      </c>
      <c r="L182" s="43">
        <f t="shared" si="46"/>
        <v>14.4</v>
      </c>
      <c r="M182" s="42">
        <f t="shared" si="47"/>
        <v>5400</v>
      </c>
      <c r="N182" s="41">
        <f t="shared" si="48"/>
        <v>6480</v>
      </c>
      <c r="R182" s="40">
        <v>12</v>
      </c>
    </row>
    <row r="183" spans="1:18">
      <c r="A183" s="73" t="s">
        <v>1533</v>
      </c>
      <c r="B183" s="72" t="s">
        <v>1668</v>
      </c>
      <c r="C183" s="213" t="s">
        <v>1033</v>
      </c>
      <c r="D183" s="212" t="s">
        <v>1692</v>
      </c>
      <c r="E183" s="67" t="s">
        <v>942</v>
      </c>
      <c r="F183" s="175">
        <v>370</v>
      </c>
      <c r="G183" s="58" t="s">
        <v>941</v>
      </c>
      <c r="H183" s="175">
        <v>1</v>
      </c>
      <c r="I183" s="358">
        <f t="shared" si="57"/>
        <v>370</v>
      </c>
      <c r="J183" s="211" t="s">
        <v>3</v>
      </c>
      <c r="K183" s="44">
        <f t="shared" si="45"/>
        <v>13</v>
      </c>
      <c r="L183" s="43">
        <f t="shared" si="46"/>
        <v>15.6</v>
      </c>
      <c r="M183" s="42">
        <f t="shared" si="47"/>
        <v>4810</v>
      </c>
      <c r="N183" s="41">
        <f t="shared" si="48"/>
        <v>5772</v>
      </c>
      <c r="R183" s="40">
        <v>13</v>
      </c>
    </row>
    <row r="184" spans="1:18">
      <c r="A184" s="73" t="s">
        <v>1533</v>
      </c>
      <c r="B184" s="72" t="s">
        <v>1668</v>
      </c>
      <c r="C184" s="213" t="s">
        <v>1032</v>
      </c>
      <c r="D184" s="212" t="s">
        <v>1693</v>
      </c>
      <c r="E184" s="67" t="s">
        <v>942</v>
      </c>
      <c r="F184" s="175">
        <v>330</v>
      </c>
      <c r="G184" s="58" t="s">
        <v>941</v>
      </c>
      <c r="H184" s="175">
        <v>1</v>
      </c>
      <c r="I184" s="358">
        <f t="shared" si="57"/>
        <v>330</v>
      </c>
      <c r="J184" s="211" t="s">
        <v>3</v>
      </c>
      <c r="K184" s="44">
        <f t="shared" ref="K184:K215" si="58">ROUND(R184*(1-$N$13),2)</f>
        <v>14</v>
      </c>
      <c r="L184" s="43">
        <f t="shared" si="46"/>
        <v>16.8</v>
      </c>
      <c r="M184" s="42">
        <f t="shared" si="47"/>
        <v>4620</v>
      </c>
      <c r="N184" s="41">
        <f t="shared" si="48"/>
        <v>5544</v>
      </c>
      <c r="R184" s="40">
        <v>14</v>
      </c>
    </row>
    <row r="185" spans="1:18">
      <c r="A185" s="73" t="s">
        <v>1533</v>
      </c>
      <c r="B185" s="72" t="s">
        <v>1668</v>
      </c>
      <c r="C185" s="214" t="s">
        <v>1031</v>
      </c>
      <c r="D185" s="212" t="s">
        <v>1694</v>
      </c>
      <c r="E185" s="67" t="s">
        <v>942</v>
      </c>
      <c r="F185" s="175">
        <v>280</v>
      </c>
      <c r="G185" s="173" t="s">
        <v>941</v>
      </c>
      <c r="H185" s="175">
        <v>1</v>
      </c>
      <c r="I185" s="357">
        <f t="shared" si="57"/>
        <v>280</v>
      </c>
      <c r="J185" s="211" t="s">
        <v>3</v>
      </c>
      <c r="K185" s="44">
        <f t="shared" si="58"/>
        <v>16</v>
      </c>
      <c r="L185" s="43">
        <f t="shared" si="46"/>
        <v>19.2</v>
      </c>
      <c r="M185" s="42">
        <f t="shared" si="47"/>
        <v>4480</v>
      </c>
      <c r="N185" s="41">
        <f t="shared" si="48"/>
        <v>5376</v>
      </c>
      <c r="R185" s="40">
        <v>16</v>
      </c>
    </row>
    <row r="186" spans="1:18">
      <c r="A186" s="73" t="s">
        <v>1533</v>
      </c>
      <c r="B186" s="72" t="s">
        <v>1668</v>
      </c>
      <c r="C186" s="213" t="s">
        <v>1030</v>
      </c>
      <c r="D186" s="212" t="s">
        <v>1695</v>
      </c>
      <c r="E186" s="67" t="s">
        <v>942</v>
      </c>
      <c r="F186" s="175">
        <v>260</v>
      </c>
      <c r="G186" s="58" t="s">
        <v>941</v>
      </c>
      <c r="H186" s="175">
        <v>1</v>
      </c>
      <c r="I186" s="358">
        <f t="shared" si="57"/>
        <v>260</v>
      </c>
      <c r="J186" s="211" t="s">
        <v>3</v>
      </c>
      <c r="K186" s="44">
        <f t="shared" si="58"/>
        <v>18.2</v>
      </c>
      <c r="L186" s="43">
        <f t="shared" si="46"/>
        <v>21.84</v>
      </c>
      <c r="M186" s="42">
        <f t="shared" si="47"/>
        <v>4732</v>
      </c>
      <c r="N186" s="41">
        <f t="shared" si="48"/>
        <v>5678.4</v>
      </c>
      <c r="R186" s="40">
        <v>18.2</v>
      </c>
    </row>
    <row r="187" spans="1:18">
      <c r="A187" s="73" t="s">
        <v>1533</v>
      </c>
      <c r="B187" s="72" t="s">
        <v>1668</v>
      </c>
      <c r="C187" s="213" t="s">
        <v>1029</v>
      </c>
      <c r="D187" s="212" t="s">
        <v>1696</v>
      </c>
      <c r="E187" s="67" t="s">
        <v>942</v>
      </c>
      <c r="F187" s="175">
        <v>240</v>
      </c>
      <c r="G187" s="58" t="s">
        <v>941</v>
      </c>
      <c r="H187" s="175">
        <v>1</v>
      </c>
      <c r="I187" s="358">
        <f t="shared" si="57"/>
        <v>240</v>
      </c>
      <c r="J187" s="211" t="s">
        <v>3</v>
      </c>
      <c r="K187" s="44">
        <f t="shared" si="58"/>
        <v>20.8</v>
      </c>
      <c r="L187" s="43">
        <f t="shared" si="46"/>
        <v>24.96</v>
      </c>
      <c r="M187" s="42">
        <f t="shared" si="47"/>
        <v>4992</v>
      </c>
      <c r="N187" s="41">
        <f t="shared" si="48"/>
        <v>5990.4</v>
      </c>
      <c r="R187" s="40">
        <v>20.8</v>
      </c>
    </row>
    <row r="188" spans="1:18">
      <c r="A188" s="73" t="s">
        <v>1533</v>
      </c>
      <c r="B188" s="373" t="s">
        <v>1022</v>
      </c>
      <c r="C188" s="213" t="s">
        <v>1028</v>
      </c>
      <c r="D188" s="212" t="s">
        <v>1650</v>
      </c>
      <c r="E188" s="67" t="s">
        <v>942</v>
      </c>
      <c r="F188" s="175">
        <v>500</v>
      </c>
      <c r="G188" s="58" t="s">
        <v>941</v>
      </c>
      <c r="H188" s="175">
        <v>1</v>
      </c>
      <c r="I188" s="358">
        <f t="shared" si="57"/>
        <v>500</v>
      </c>
      <c r="J188" s="211" t="s">
        <v>3</v>
      </c>
      <c r="K188" s="44">
        <f t="shared" si="58"/>
        <v>5.4</v>
      </c>
      <c r="L188" s="43">
        <f t="shared" si="46"/>
        <v>6.48</v>
      </c>
      <c r="M188" s="42">
        <f t="shared" si="47"/>
        <v>2700</v>
      </c>
      <c r="N188" s="41">
        <f t="shared" si="48"/>
        <v>3240</v>
      </c>
      <c r="R188" s="40">
        <v>5.4</v>
      </c>
    </row>
    <row r="189" spans="1:18">
      <c r="A189" s="73" t="s">
        <v>1533</v>
      </c>
      <c r="B189" s="374" t="s">
        <v>1022</v>
      </c>
      <c r="C189" s="213" t="s">
        <v>1027</v>
      </c>
      <c r="D189" s="212" t="s">
        <v>1651</v>
      </c>
      <c r="E189" s="67" t="s">
        <v>942</v>
      </c>
      <c r="F189" s="175">
        <v>500</v>
      </c>
      <c r="G189" s="58" t="s">
        <v>941</v>
      </c>
      <c r="H189" s="175">
        <v>1</v>
      </c>
      <c r="I189" s="358">
        <f t="shared" si="57"/>
        <v>500</v>
      </c>
      <c r="J189" s="211" t="s">
        <v>3</v>
      </c>
      <c r="K189" s="44">
        <f t="shared" si="58"/>
        <v>6.6</v>
      </c>
      <c r="L189" s="43">
        <f t="shared" si="46"/>
        <v>7.92</v>
      </c>
      <c r="M189" s="42">
        <f t="shared" si="47"/>
        <v>3300</v>
      </c>
      <c r="N189" s="41">
        <f t="shared" si="48"/>
        <v>3960</v>
      </c>
      <c r="R189" s="40">
        <v>6.6000000000000005</v>
      </c>
    </row>
    <row r="190" spans="1:18">
      <c r="A190" s="73" t="s">
        <v>1533</v>
      </c>
      <c r="B190" s="374" t="s">
        <v>1022</v>
      </c>
      <c r="C190" s="213" t="s">
        <v>1026</v>
      </c>
      <c r="D190" s="212" t="s">
        <v>1652</v>
      </c>
      <c r="E190" s="67" t="s">
        <v>942</v>
      </c>
      <c r="F190" s="175">
        <v>500</v>
      </c>
      <c r="G190" s="58" t="s">
        <v>941</v>
      </c>
      <c r="H190" s="175">
        <v>1</v>
      </c>
      <c r="I190" s="358">
        <f t="shared" si="57"/>
        <v>500</v>
      </c>
      <c r="J190" s="211" t="s">
        <v>3</v>
      </c>
      <c r="K190" s="44">
        <f t="shared" si="58"/>
        <v>8.6</v>
      </c>
      <c r="L190" s="43">
        <f t="shared" si="46"/>
        <v>10.32</v>
      </c>
      <c r="M190" s="42">
        <f t="shared" si="47"/>
        <v>4300</v>
      </c>
      <c r="N190" s="41">
        <f t="shared" si="48"/>
        <v>5160</v>
      </c>
      <c r="R190" s="40">
        <v>8.6</v>
      </c>
    </row>
    <row r="191" spans="1:18">
      <c r="A191" s="73" t="s">
        <v>1533</v>
      </c>
      <c r="B191" s="374" t="s">
        <v>1022</v>
      </c>
      <c r="C191" s="213" t="s">
        <v>1025</v>
      </c>
      <c r="D191" s="212" t="s">
        <v>1653</v>
      </c>
      <c r="E191" s="67" t="s">
        <v>942</v>
      </c>
      <c r="F191" s="175">
        <v>500</v>
      </c>
      <c r="G191" s="58" t="s">
        <v>941</v>
      </c>
      <c r="H191" s="175">
        <v>1</v>
      </c>
      <c r="I191" s="358">
        <f t="shared" si="57"/>
        <v>500</v>
      </c>
      <c r="J191" s="211" t="s">
        <v>3</v>
      </c>
      <c r="K191" s="44">
        <f t="shared" si="58"/>
        <v>13</v>
      </c>
      <c r="L191" s="43">
        <f t="shared" si="46"/>
        <v>15.6</v>
      </c>
      <c r="M191" s="42">
        <f t="shared" si="47"/>
        <v>6500</v>
      </c>
      <c r="N191" s="41">
        <f t="shared" si="48"/>
        <v>7800</v>
      </c>
      <c r="R191" s="40">
        <v>13</v>
      </c>
    </row>
    <row r="192" spans="1:18">
      <c r="A192" s="73" t="s">
        <v>1533</v>
      </c>
      <c r="B192" s="374" t="s">
        <v>1022</v>
      </c>
      <c r="C192" s="213" t="s">
        <v>1024</v>
      </c>
      <c r="D192" s="212" t="s">
        <v>1654</v>
      </c>
      <c r="E192" s="67" t="s">
        <v>942</v>
      </c>
      <c r="F192" s="175">
        <v>350</v>
      </c>
      <c r="G192" s="58" t="s">
        <v>941</v>
      </c>
      <c r="H192" s="175">
        <v>1</v>
      </c>
      <c r="I192" s="358">
        <f t="shared" si="57"/>
        <v>350</v>
      </c>
      <c r="J192" s="211" t="s">
        <v>3</v>
      </c>
      <c r="K192" s="44">
        <f t="shared" si="58"/>
        <v>16.8</v>
      </c>
      <c r="L192" s="43">
        <f t="shared" si="46"/>
        <v>20.16</v>
      </c>
      <c r="M192" s="42">
        <f t="shared" si="47"/>
        <v>5880</v>
      </c>
      <c r="N192" s="41">
        <f t="shared" si="48"/>
        <v>7056</v>
      </c>
      <c r="R192" s="40">
        <v>16.8</v>
      </c>
    </row>
    <row r="193" spans="1:18">
      <c r="A193" s="73" t="s">
        <v>1533</v>
      </c>
      <c r="B193" s="374" t="s">
        <v>1022</v>
      </c>
      <c r="C193" s="213" t="s">
        <v>1023</v>
      </c>
      <c r="D193" s="212" t="s">
        <v>1655</v>
      </c>
      <c r="E193" s="67" t="s">
        <v>942</v>
      </c>
      <c r="F193" s="175">
        <v>250</v>
      </c>
      <c r="G193" s="58" t="s">
        <v>941</v>
      </c>
      <c r="H193" s="175">
        <v>1</v>
      </c>
      <c r="I193" s="358">
        <f t="shared" si="57"/>
        <v>250</v>
      </c>
      <c r="J193" s="211" t="s">
        <v>3</v>
      </c>
      <c r="K193" s="44">
        <f t="shared" si="58"/>
        <v>28.6</v>
      </c>
      <c r="L193" s="43">
        <f t="shared" si="46"/>
        <v>34.32</v>
      </c>
      <c r="M193" s="42">
        <f t="shared" si="47"/>
        <v>7150</v>
      </c>
      <c r="N193" s="41">
        <f t="shared" si="48"/>
        <v>8580</v>
      </c>
      <c r="R193" s="40">
        <v>28.6</v>
      </c>
    </row>
    <row r="194" spans="1:18">
      <c r="A194" s="73" t="s">
        <v>1533</v>
      </c>
      <c r="B194" s="374" t="s">
        <v>1022</v>
      </c>
      <c r="C194" s="213" t="s">
        <v>1021</v>
      </c>
      <c r="D194" s="212" t="s">
        <v>1656</v>
      </c>
      <c r="E194" s="67" t="s">
        <v>942</v>
      </c>
      <c r="F194" s="175">
        <v>200</v>
      </c>
      <c r="G194" s="58" t="s">
        <v>941</v>
      </c>
      <c r="H194" s="175">
        <v>1</v>
      </c>
      <c r="I194" s="358">
        <f t="shared" si="57"/>
        <v>200</v>
      </c>
      <c r="J194" s="211" t="s">
        <v>3</v>
      </c>
      <c r="K194" s="44">
        <f t="shared" si="58"/>
        <v>41.2</v>
      </c>
      <c r="L194" s="43">
        <f t="shared" si="46"/>
        <v>49.44</v>
      </c>
      <c r="M194" s="42">
        <f t="shared" si="47"/>
        <v>8240</v>
      </c>
      <c r="N194" s="41">
        <f t="shared" si="48"/>
        <v>9888</v>
      </c>
      <c r="R194" s="40">
        <v>41.2</v>
      </c>
    </row>
    <row r="195" spans="1:18">
      <c r="A195" s="73" t="s">
        <v>1533</v>
      </c>
      <c r="B195" s="70" t="s">
        <v>1015</v>
      </c>
      <c r="C195" s="213" t="s">
        <v>1020</v>
      </c>
      <c r="D195" s="212" t="s">
        <v>1657</v>
      </c>
      <c r="E195" s="67" t="s">
        <v>942</v>
      </c>
      <c r="F195" s="175">
        <v>500</v>
      </c>
      <c r="G195" s="173" t="s">
        <v>941</v>
      </c>
      <c r="H195" s="175">
        <v>1</v>
      </c>
      <c r="I195" s="357">
        <f t="shared" si="57"/>
        <v>500</v>
      </c>
      <c r="J195" s="211" t="s">
        <v>3</v>
      </c>
      <c r="K195" s="44">
        <f t="shared" si="58"/>
        <v>5.4</v>
      </c>
      <c r="L195" s="43">
        <f t="shared" si="46"/>
        <v>6.48</v>
      </c>
      <c r="M195" s="42">
        <f t="shared" si="47"/>
        <v>2700</v>
      </c>
      <c r="N195" s="41">
        <f t="shared" si="48"/>
        <v>3240</v>
      </c>
      <c r="R195" s="40">
        <v>5.4</v>
      </c>
    </row>
    <row r="196" spans="1:18">
      <c r="A196" s="73" t="s">
        <v>1533</v>
      </c>
      <c r="B196" s="72" t="s">
        <v>1015</v>
      </c>
      <c r="C196" s="213" t="s">
        <v>1019</v>
      </c>
      <c r="D196" s="212" t="s">
        <v>1658</v>
      </c>
      <c r="E196" s="67" t="s">
        <v>942</v>
      </c>
      <c r="F196" s="175">
        <v>500</v>
      </c>
      <c r="G196" s="173" t="s">
        <v>941</v>
      </c>
      <c r="H196" s="175">
        <v>1</v>
      </c>
      <c r="I196" s="357">
        <f t="shared" si="57"/>
        <v>500</v>
      </c>
      <c r="J196" s="211" t="s">
        <v>3</v>
      </c>
      <c r="K196" s="44">
        <f t="shared" si="58"/>
        <v>7</v>
      </c>
      <c r="L196" s="43">
        <f t="shared" si="46"/>
        <v>8.4</v>
      </c>
      <c r="M196" s="42">
        <f t="shared" si="47"/>
        <v>3500</v>
      </c>
      <c r="N196" s="41">
        <f t="shared" si="48"/>
        <v>4200</v>
      </c>
      <c r="R196" s="40">
        <v>7</v>
      </c>
    </row>
    <row r="197" spans="1:18">
      <c r="A197" s="73" t="s">
        <v>1533</v>
      </c>
      <c r="B197" s="72" t="s">
        <v>1015</v>
      </c>
      <c r="C197" s="213" t="s">
        <v>1018</v>
      </c>
      <c r="D197" s="212" t="s">
        <v>1659</v>
      </c>
      <c r="E197" s="67" t="s">
        <v>942</v>
      </c>
      <c r="F197" s="175">
        <v>500</v>
      </c>
      <c r="G197" s="58" t="s">
        <v>941</v>
      </c>
      <c r="H197" s="175">
        <v>1</v>
      </c>
      <c r="I197" s="358">
        <f t="shared" si="57"/>
        <v>500</v>
      </c>
      <c r="J197" s="211" t="s">
        <v>3</v>
      </c>
      <c r="K197" s="44">
        <f t="shared" si="58"/>
        <v>8</v>
      </c>
      <c r="L197" s="43">
        <f t="shared" si="46"/>
        <v>9.6</v>
      </c>
      <c r="M197" s="42">
        <f t="shared" si="47"/>
        <v>4000</v>
      </c>
      <c r="N197" s="41">
        <f t="shared" si="48"/>
        <v>4800</v>
      </c>
      <c r="R197" s="40">
        <v>8</v>
      </c>
    </row>
    <row r="198" spans="1:18">
      <c r="A198" s="73" t="s">
        <v>1533</v>
      </c>
      <c r="B198" s="72" t="s">
        <v>1015</v>
      </c>
      <c r="C198" s="214" t="s">
        <v>1017</v>
      </c>
      <c r="D198" s="212" t="s">
        <v>1660</v>
      </c>
      <c r="E198" s="67" t="s">
        <v>942</v>
      </c>
      <c r="F198" s="175">
        <v>500</v>
      </c>
      <c r="G198" s="173" t="s">
        <v>941</v>
      </c>
      <c r="H198" s="175">
        <v>1</v>
      </c>
      <c r="I198" s="357">
        <f t="shared" si="57"/>
        <v>500</v>
      </c>
      <c r="J198" s="211" t="s">
        <v>3</v>
      </c>
      <c r="K198" s="44">
        <f t="shared" si="58"/>
        <v>11.2</v>
      </c>
      <c r="L198" s="43">
        <f t="shared" si="46"/>
        <v>13.44</v>
      </c>
      <c r="M198" s="42">
        <f t="shared" si="47"/>
        <v>5600</v>
      </c>
      <c r="N198" s="41">
        <f t="shared" si="48"/>
        <v>6720</v>
      </c>
      <c r="R198" s="40">
        <v>11.200000000000001</v>
      </c>
    </row>
    <row r="199" spans="1:18">
      <c r="A199" s="73" t="s">
        <v>1533</v>
      </c>
      <c r="B199" s="72" t="s">
        <v>1015</v>
      </c>
      <c r="C199" s="213" t="s">
        <v>1016</v>
      </c>
      <c r="D199" s="212" t="s">
        <v>1661</v>
      </c>
      <c r="E199" s="67" t="s">
        <v>942</v>
      </c>
      <c r="F199" s="175">
        <v>500</v>
      </c>
      <c r="G199" s="58" t="s">
        <v>941</v>
      </c>
      <c r="H199" s="175">
        <v>1</v>
      </c>
      <c r="I199" s="358">
        <f t="shared" si="57"/>
        <v>500</v>
      </c>
      <c r="J199" s="211" t="s">
        <v>3</v>
      </c>
      <c r="K199" s="44">
        <f t="shared" si="58"/>
        <v>16.2</v>
      </c>
      <c r="L199" s="43">
        <f t="shared" si="46"/>
        <v>19.440000000000001</v>
      </c>
      <c r="M199" s="42">
        <f t="shared" si="47"/>
        <v>8100</v>
      </c>
      <c r="N199" s="41">
        <f t="shared" si="48"/>
        <v>9720</v>
      </c>
      <c r="R199" s="40">
        <v>16.2</v>
      </c>
    </row>
    <row r="200" spans="1:18">
      <c r="A200" s="73" t="s">
        <v>1533</v>
      </c>
      <c r="B200" s="72" t="s">
        <v>1015</v>
      </c>
      <c r="C200" s="213" t="s">
        <v>1014</v>
      </c>
      <c r="D200" s="212" t="s">
        <v>1662</v>
      </c>
      <c r="E200" s="67" t="s">
        <v>942</v>
      </c>
      <c r="F200" s="175">
        <v>500</v>
      </c>
      <c r="G200" s="58" t="s">
        <v>941</v>
      </c>
      <c r="H200" s="175">
        <v>1</v>
      </c>
      <c r="I200" s="358">
        <f t="shared" si="57"/>
        <v>500</v>
      </c>
      <c r="J200" s="211" t="s">
        <v>3</v>
      </c>
      <c r="K200" s="44">
        <f t="shared" si="58"/>
        <v>27</v>
      </c>
      <c r="L200" s="43">
        <f t="shared" si="46"/>
        <v>32.4</v>
      </c>
      <c r="M200" s="42">
        <f t="shared" si="47"/>
        <v>13500</v>
      </c>
      <c r="N200" s="41">
        <f t="shared" si="48"/>
        <v>16200</v>
      </c>
      <c r="R200" s="40">
        <v>27</v>
      </c>
    </row>
    <row r="201" spans="1:18">
      <c r="A201" s="73" t="s">
        <v>1533</v>
      </c>
      <c r="B201" s="70" t="s">
        <v>1010</v>
      </c>
      <c r="C201" s="213" t="s">
        <v>1013</v>
      </c>
      <c r="D201" s="212" t="s">
        <v>1663</v>
      </c>
      <c r="E201" s="67" t="s">
        <v>942</v>
      </c>
      <c r="F201" s="175">
        <v>1200</v>
      </c>
      <c r="G201" s="173" t="s">
        <v>941</v>
      </c>
      <c r="H201" s="175">
        <v>1</v>
      </c>
      <c r="I201" s="357">
        <f t="shared" si="57"/>
        <v>1200</v>
      </c>
      <c r="J201" s="211" t="s">
        <v>3</v>
      </c>
      <c r="K201" s="44">
        <f t="shared" si="58"/>
        <v>13.6</v>
      </c>
      <c r="L201" s="43">
        <f t="shared" si="46"/>
        <v>16.32</v>
      </c>
      <c r="M201" s="42">
        <f t="shared" si="47"/>
        <v>16320</v>
      </c>
      <c r="N201" s="41">
        <f t="shared" si="48"/>
        <v>19584</v>
      </c>
      <c r="R201" s="40">
        <v>13.600000000000001</v>
      </c>
    </row>
    <row r="202" spans="1:18">
      <c r="A202" s="73" t="s">
        <v>1533</v>
      </c>
      <c r="B202" s="72" t="s">
        <v>1010</v>
      </c>
      <c r="C202" s="213" t="s">
        <v>1012</v>
      </c>
      <c r="D202" s="212" t="s">
        <v>1664</v>
      </c>
      <c r="E202" s="67" t="s">
        <v>942</v>
      </c>
      <c r="F202" s="175">
        <v>1000</v>
      </c>
      <c r="G202" s="173" t="s">
        <v>941</v>
      </c>
      <c r="H202" s="175">
        <v>1</v>
      </c>
      <c r="I202" s="357">
        <f t="shared" si="57"/>
        <v>1000</v>
      </c>
      <c r="J202" s="211" t="s">
        <v>3</v>
      </c>
      <c r="K202" s="44">
        <f t="shared" si="58"/>
        <v>15.2</v>
      </c>
      <c r="L202" s="43">
        <f t="shared" si="46"/>
        <v>18.239999999999998</v>
      </c>
      <c r="M202" s="42">
        <f t="shared" si="47"/>
        <v>15200</v>
      </c>
      <c r="N202" s="41">
        <f t="shared" si="48"/>
        <v>18240</v>
      </c>
      <c r="R202" s="40">
        <v>15.200000000000001</v>
      </c>
    </row>
    <row r="203" spans="1:18">
      <c r="A203" s="73" t="s">
        <v>1533</v>
      </c>
      <c r="B203" s="72" t="s">
        <v>1010</v>
      </c>
      <c r="C203" s="213" t="s">
        <v>1011</v>
      </c>
      <c r="D203" s="212" t="s">
        <v>1665</v>
      </c>
      <c r="E203" s="67" t="s">
        <v>942</v>
      </c>
      <c r="F203" s="175">
        <v>1000</v>
      </c>
      <c r="G203" s="58" t="s">
        <v>941</v>
      </c>
      <c r="H203" s="175">
        <v>1</v>
      </c>
      <c r="I203" s="358">
        <f t="shared" si="57"/>
        <v>1000</v>
      </c>
      <c r="J203" s="211" t="s">
        <v>3</v>
      </c>
      <c r="K203" s="44">
        <f t="shared" si="58"/>
        <v>18.399999999999999</v>
      </c>
      <c r="L203" s="43">
        <f t="shared" si="46"/>
        <v>22.08</v>
      </c>
      <c r="M203" s="42">
        <f t="shared" si="47"/>
        <v>18400</v>
      </c>
      <c r="N203" s="41">
        <f t="shared" si="48"/>
        <v>22080</v>
      </c>
      <c r="R203" s="40">
        <v>18.400000000000002</v>
      </c>
    </row>
    <row r="204" spans="1:18">
      <c r="A204" s="73" t="s">
        <v>1533</v>
      </c>
      <c r="B204" s="72" t="s">
        <v>1010</v>
      </c>
      <c r="C204" s="213" t="s">
        <v>1009</v>
      </c>
      <c r="D204" s="212" t="s">
        <v>1666</v>
      </c>
      <c r="E204" s="67" t="s">
        <v>942</v>
      </c>
      <c r="F204" s="175">
        <v>800</v>
      </c>
      <c r="G204" s="58" t="s">
        <v>941</v>
      </c>
      <c r="H204" s="175">
        <v>1</v>
      </c>
      <c r="I204" s="358">
        <f t="shared" si="57"/>
        <v>800</v>
      </c>
      <c r="J204" s="211" t="s">
        <v>3</v>
      </c>
      <c r="K204" s="44">
        <f t="shared" si="58"/>
        <v>25.4</v>
      </c>
      <c r="L204" s="43">
        <f t="shared" ref="L204:L234" si="59">ROUND(K204*1.2,2)</f>
        <v>30.48</v>
      </c>
      <c r="M204" s="42">
        <f t="shared" ref="M204:M234" si="60">ROUND(K204*F204,2)</f>
        <v>20320</v>
      </c>
      <c r="N204" s="41">
        <f t="shared" ref="N204:N234" si="61">ROUND(M204*1.2,2)</f>
        <v>24384</v>
      </c>
      <c r="R204" s="40">
        <v>25.400000000000002</v>
      </c>
    </row>
    <row r="205" spans="1:18">
      <c r="A205" s="73" t="s">
        <v>1533</v>
      </c>
      <c r="B205" s="70" t="s">
        <v>1004</v>
      </c>
      <c r="C205" s="213" t="s">
        <v>1008</v>
      </c>
      <c r="D205" s="212" t="s">
        <v>1007</v>
      </c>
      <c r="E205" s="67" t="s">
        <v>942</v>
      </c>
      <c r="F205" s="175">
        <v>500</v>
      </c>
      <c r="G205" s="58" t="s">
        <v>941</v>
      </c>
      <c r="H205" s="175">
        <v>1</v>
      </c>
      <c r="I205" s="358">
        <f t="shared" si="57"/>
        <v>500</v>
      </c>
      <c r="J205" s="211" t="s">
        <v>3</v>
      </c>
      <c r="K205" s="44">
        <f t="shared" si="58"/>
        <v>6.2</v>
      </c>
      <c r="L205" s="43">
        <f t="shared" si="59"/>
        <v>7.44</v>
      </c>
      <c r="M205" s="42">
        <f t="shared" si="60"/>
        <v>3100</v>
      </c>
      <c r="N205" s="41">
        <f t="shared" si="61"/>
        <v>3720</v>
      </c>
      <c r="R205" s="40">
        <v>6.2</v>
      </c>
    </row>
    <row r="206" spans="1:18">
      <c r="A206" s="73" t="s">
        <v>1533</v>
      </c>
      <c r="B206" s="72" t="s">
        <v>1004</v>
      </c>
      <c r="C206" s="213" t="s">
        <v>1006</v>
      </c>
      <c r="D206" s="212" t="s">
        <v>1005</v>
      </c>
      <c r="E206" s="67" t="s">
        <v>942</v>
      </c>
      <c r="F206" s="175">
        <v>500</v>
      </c>
      <c r="G206" s="58" t="s">
        <v>941</v>
      </c>
      <c r="H206" s="175">
        <v>1</v>
      </c>
      <c r="I206" s="358">
        <f t="shared" si="57"/>
        <v>500</v>
      </c>
      <c r="J206" s="211" t="s">
        <v>3</v>
      </c>
      <c r="K206" s="44">
        <f t="shared" si="58"/>
        <v>6.8</v>
      </c>
      <c r="L206" s="43">
        <f t="shared" si="59"/>
        <v>8.16</v>
      </c>
      <c r="M206" s="42">
        <f t="shared" si="60"/>
        <v>3400</v>
      </c>
      <c r="N206" s="41">
        <f t="shared" si="61"/>
        <v>4080</v>
      </c>
      <c r="R206" s="40">
        <v>6.8000000000000007</v>
      </c>
    </row>
    <row r="207" spans="1:18">
      <c r="A207" s="73" t="s">
        <v>1533</v>
      </c>
      <c r="B207" s="72" t="s">
        <v>1004</v>
      </c>
      <c r="C207" s="213" t="s">
        <v>1003</v>
      </c>
      <c r="D207" s="212" t="s">
        <v>1002</v>
      </c>
      <c r="E207" s="67" t="s">
        <v>942</v>
      </c>
      <c r="F207" s="175">
        <v>500</v>
      </c>
      <c r="G207" s="58" t="s">
        <v>941</v>
      </c>
      <c r="H207" s="175">
        <v>1</v>
      </c>
      <c r="I207" s="358">
        <f t="shared" si="57"/>
        <v>500</v>
      </c>
      <c r="J207" s="211" t="s">
        <v>3</v>
      </c>
      <c r="K207" s="44">
        <f t="shared" si="58"/>
        <v>7.5</v>
      </c>
      <c r="L207" s="43">
        <f t="shared" si="59"/>
        <v>9</v>
      </c>
      <c r="M207" s="42">
        <f t="shared" si="60"/>
        <v>3750</v>
      </c>
      <c r="N207" s="41">
        <f t="shared" si="61"/>
        <v>4500</v>
      </c>
      <c r="R207" s="40">
        <v>7.5</v>
      </c>
    </row>
    <row r="208" spans="1:18">
      <c r="A208" s="73" t="s">
        <v>1533</v>
      </c>
      <c r="B208" s="70" t="s">
        <v>999</v>
      </c>
      <c r="C208" s="213" t="s">
        <v>1001</v>
      </c>
      <c r="D208" s="212" t="s">
        <v>1000</v>
      </c>
      <c r="E208" s="67" t="s">
        <v>942</v>
      </c>
      <c r="F208" s="175">
        <v>2500</v>
      </c>
      <c r="G208" s="58" t="s">
        <v>941</v>
      </c>
      <c r="H208" s="175">
        <v>1</v>
      </c>
      <c r="I208" s="358">
        <f t="shared" si="57"/>
        <v>2500</v>
      </c>
      <c r="J208" s="211" t="s">
        <v>3</v>
      </c>
      <c r="K208" s="44">
        <f t="shared" si="58"/>
        <v>2.2999999999999998</v>
      </c>
      <c r="L208" s="43">
        <f t="shared" si="59"/>
        <v>2.76</v>
      </c>
      <c r="M208" s="42">
        <f t="shared" si="60"/>
        <v>5750</v>
      </c>
      <c r="N208" s="41">
        <f t="shared" si="61"/>
        <v>6900</v>
      </c>
      <c r="R208" s="40">
        <v>2.3000000000000003</v>
      </c>
    </row>
    <row r="209" spans="1:18">
      <c r="A209" s="73" t="s">
        <v>1533</v>
      </c>
      <c r="B209" s="72" t="s">
        <v>999</v>
      </c>
      <c r="C209" s="213" t="s">
        <v>998</v>
      </c>
      <c r="D209" s="212" t="s">
        <v>997</v>
      </c>
      <c r="E209" s="67" t="s">
        <v>942</v>
      </c>
      <c r="F209" s="175">
        <v>2000</v>
      </c>
      <c r="G209" s="58" t="s">
        <v>941</v>
      </c>
      <c r="H209" s="175">
        <v>1</v>
      </c>
      <c r="I209" s="358">
        <f t="shared" si="57"/>
        <v>2000</v>
      </c>
      <c r="J209" s="211" t="s">
        <v>3</v>
      </c>
      <c r="K209" s="44">
        <f t="shared" si="58"/>
        <v>2.9</v>
      </c>
      <c r="L209" s="43">
        <f t="shared" si="59"/>
        <v>3.48</v>
      </c>
      <c r="M209" s="42">
        <f t="shared" si="60"/>
        <v>5800</v>
      </c>
      <c r="N209" s="41">
        <f t="shared" si="61"/>
        <v>6960</v>
      </c>
      <c r="R209" s="40">
        <v>2.9000000000000004</v>
      </c>
    </row>
    <row r="210" spans="1:18">
      <c r="A210" s="73" t="s">
        <v>1533</v>
      </c>
      <c r="B210" s="70" t="s">
        <v>988</v>
      </c>
      <c r="C210" s="214" t="s">
        <v>996</v>
      </c>
      <c r="D210" s="212" t="s">
        <v>995</v>
      </c>
      <c r="E210" s="67" t="s">
        <v>1</v>
      </c>
      <c r="F210" s="175">
        <v>180</v>
      </c>
      <c r="G210" s="173" t="s">
        <v>1068</v>
      </c>
      <c r="H210" s="175">
        <v>1</v>
      </c>
      <c r="I210" s="357">
        <f t="shared" ref="I210:I234" si="62">H210*F210</f>
        <v>180</v>
      </c>
      <c r="J210" s="211" t="s">
        <v>3</v>
      </c>
      <c r="K210" s="44">
        <f t="shared" si="58"/>
        <v>130</v>
      </c>
      <c r="L210" s="43">
        <f t="shared" si="59"/>
        <v>156</v>
      </c>
      <c r="M210" s="42">
        <f t="shared" si="60"/>
        <v>23400</v>
      </c>
      <c r="N210" s="41">
        <f t="shared" si="61"/>
        <v>28080</v>
      </c>
      <c r="R210" s="40">
        <v>130</v>
      </c>
    </row>
    <row r="211" spans="1:18">
      <c r="A211" s="73" t="s">
        <v>1533</v>
      </c>
      <c r="B211" s="72" t="s">
        <v>988</v>
      </c>
      <c r="C211" s="213" t="s">
        <v>994</v>
      </c>
      <c r="D211" s="212" t="s">
        <v>993</v>
      </c>
      <c r="E211" s="67" t="s">
        <v>1</v>
      </c>
      <c r="F211" s="175">
        <v>150</v>
      </c>
      <c r="G211" s="58" t="s">
        <v>1068</v>
      </c>
      <c r="H211" s="175">
        <v>1</v>
      </c>
      <c r="I211" s="358">
        <f t="shared" si="62"/>
        <v>150</v>
      </c>
      <c r="J211" s="211" t="s">
        <v>3</v>
      </c>
      <c r="K211" s="44">
        <f t="shared" si="58"/>
        <v>154.5</v>
      </c>
      <c r="L211" s="43">
        <f t="shared" si="59"/>
        <v>185.4</v>
      </c>
      <c r="M211" s="42">
        <f t="shared" si="60"/>
        <v>23175</v>
      </c>
      <c r="N211" s="41">
        <f t="shared" si="61"/>
        <v>27810</v>
      </c>
      <c r="R211" s="40">
        <v>154.5</v>
      </c>
    </row>
    <row r="212" spans="1:18">
      <c r="A212" s="73" t="s">
        <v>1533</v>
      </c>
      <c r="B212" s="72" t="s">
        <v>988</v>
      </c>
      <c r="C212" s="213" t="s">
        <v>992</v>
      </c>
      <c r="D212" s="212" t="s">
        <v>991</v>
      </c>
      <c r="E212" s="67" t="s">
        <v>1</v>
      </c>
      <c r="F212" s="175">
        <v>72</v>
      </c>
      <c r="G212" s="58" t="s">
        <v>1068</v>
      </c>
      <c r="H212" s="175">
        <v>1</v>
      </c>
      <c r="I212" s="358">
        <f t="shared" si="62"/>
        <v>72</v>
      </c>
      <c r="J212" s="211" t="s">
        <v>3</v>
      </c>
      <c r="K212" s="44">
        <f t="shared" si="58"/>
        <v>206</v>
      </c>
      <c r="L212" s="43">
        <f t="shared" si="59"/>
        <v>247.2</v>
      </c>
      <c r="M212" s="42">
        <f t="shared" si="60"/>
        <v>14832</v>
      </c>
      <c r="N212" s="41">
        <f t="shared" si="61"/>
        <v>17798.400000000001</v>
      </c>
      <c r="R212" s="40">
        <v>206</v>
      </c>
    </row>
    <row r="213" spans="1:18">
      <c r="A213" s="73" t="s">
        <v>1533</v>
      </c>
      <c r="B213" s="72" t="s">
        <v>988</v>
      </c>
      <c r="C213" s="213" t="s">
        <v>990</v>
      </c>
      <c r="D213" s="212" t="s">
        <v>989</v>
      </c>
      <c r="E213" s="67" t="s">
        <v>1</v>
      </c>
      <c r="F213" s="175">
        <v>72</v>
      </c>
      <c r="G213" s="173" t="s">
        <v>1068</v>
      </c>
      <c r="H213" s="175">
        <v>1</v>
      </c>
      <c r="I213" s="357">
        <f t="shared" si="62"/>
        <v>72</v>
      </c>
      <c r="J213" s="211" t="s">
        <v>3</v>
      </c>
      <c r="K213" s="44">
        <f t="shared" si="58"/>
        <v>206</v>
      </c>
      <c r="L213" s="43">
        <f t="shared" si="59"/>
        <v>247.2</v>
      </c>
      <c r="M213" s="42">
        <f t="shared" si="60"/>
        <v>14832</v>
      </c>
      <c r="N213" s="41">
        <f t="shared" si="61"/>
        <v>17798.400000000001</v>
      </c>
      <c r="R213" s="40">
        <v>206</v>
      </c>
    </row>
    <row r="214" spans="1:18">
      <c r="A214" s="73" t="s">
        <v>1533</v>
      </c>
      <c r="B214" s="72" t="s">
        <v>988</v>
      </c>
      <c r="C214" s="213" t="s">
        <v>987</v>
      </c>
      <c r="D214" s="212" t="s">
        <v>986</v>
      </c>
      <c r="E214" s="67" t="s">
        <v>1</v>
      </c>
      <c r="F214" s="175">
        <v>300</v>
      </c>
      <c r="G214" s="173" t="s">
        <v>1068</v>
      </c>
      <c r="H214" s="175">
        <v>1</v>
      </c>
      <c r="I214" s="357">
        <f t="shared" si="62"/>
        <v>300</v>
      </c>
      <c r="J214" s="211" t="s">
        <v>3</v>
      </c>
      <c r="K214" s="44">
        <f t="shared" si="58"/>
        <v>60</v>
      </c>
      <c r="L214" s="43">
        <f t="shared" si="59"/>
        <v>72</v>
      </c>
      <c r="M214" s="42">
        <f t="shared" si="60"/>
        <v>18000</v>
      </c>
      <c r="N214" s="41">
        <f t="shared" si="61"/>
        <v>21600</v>
      </c>
      <c r="R214" s="40">
        <v>60</v>
      </c>
    </row>
    <row r="215" spans="1:18">
      <c r="A215" s="73" t="s">
        <v>1533</v>
      </c>
      <c r="B215" s="70" t="s">
        <v>985</v>
      </c>
      <c r="C215" s="213" t="s">
        <v>984</v>
      </c>
      <c r="D215" s="212" t="s">
        <v>983</v>
      </c>
      <c r="E215" s="67" t="s">
        <v>942</v>
      </c>
      <c r="F215" s="175">
        <v>1000</v>
      </c>
      <c r="G215" s="58" t="s">
        <v>941</v>
      </c>
      <c r="H215" s="175">
        <v>1</v>
      </c>
      <c r="I215" s="358">
        <f t="shared" si="62"/>
        <v>1000</v>
      </c>
      <c r="J215" s="211" t="s">
        <v>3</v>
      </c>
      <c r="K215" s="44">
        <f t="shared" si="58"/>
        <v>7.7</v>
      </c>
      <c r="L215" s="43">
        <f t="shared" si="59"/>
        <v>9.24</v>
      </c>
      <c r="M215" s="42">
        <f t="shared" si="60"/>
        <v>7700</v>
      </c>
      <c r="N215" s="41">
        <f t="shared" si="61"/>
        <v>9240</v>
      </c>
      <c r="R215" s="40">
        <v>7.7</v>
      </c>
    </row>
    <row r="216" spans="1:18">
      <c r="A216" s="73" t="s">
        <v>1533</v>
      </c>
      <c r="B216" s="70" t="s">
        <v>980</v>
      </c>
      <c r="C216" s="213" t="s">
        <v>982</v>
      </c>
      <c r="D216" s="212" t="s">
        <v>981</v>
      </c>
      <c r="E216" s="67" t="s">
        <v>942</v>
      </c>
      <c r="F216" s="175">
        <v>800</v>
      </c>
      <c r="G216" s="58" t="s">
        <v>941</v>
      </c>
      <c r="H216" s="175">
        <v>1</v>
      </c>
      <c r="I216" s="358">
        <f t="shared" si="62"/>
        <v>800</v>
      </c>
      <c r="J216" s="211" t="s">
        <v>3</v>
      </c>
      <c r="K216" s="44">
        <f t="shared" ref="K216:K234" si="63">ROUND(R216*(1-$N$13),2)</f>
        <v>4.5999999999999996</v>
      </c>
      <c r="L216" s="43">
        <f t="shared" si="59"/>
        <v>5.52</v>
      </c>
      <c r="M216" s="42">
        <f t="shared" si="60"/>
        <v>3680</v>
      </c>
      <c r="N216" s="41">
        <f t="shared" si="61"/>
        <v>4416</v>
      </c>
      <c r="R216" s="40">
        <v>4.6000000000000005</v>
      </c>
    </row>
    <row r="217" spans="1:18">
      <c r="A217" s="73" t="s">
        <v>1533</v>
      </c>
      <c r="B217" s="72" t="s">
        <v>980</v>
      </c>
      <c r="C217" s="213" t="s">
        <v>979</v>
      </c>
      <c r="D217" s="212" t="s">
        <v>978</v>
      </c>
      <c r="E217" s="67" t="s">
        <v>942</v>
      </c>
      <c r="F217" s="175">
        <v>400</v>
      </c>
      <c r="G217" s="58" t="s">
        <v>941</v>
      </c>
      <c r="H217" s="175">
        <v>1</v>
      </c>
      <c r="I217" s="358">
        <f t="shared" si="62"/>
        <v>400</v>
      </c>
      <c r="J217" s="211" t="s">
        <v>3</v>
      </c>
      <c r="K217" s="44">
        <f t="shared" si="63"/>
        <v>7.5</v>
      </c>
      <c r="L217" s="43">
        <f t="shared" si="59"/>
        <v>9</v>
      </c>
      <c r="M217" s="42">
        <f t="shared" si="60"/>
        <v>3000</v>
      </c>
      <c r="N217" s="41">
        <f t="shared" si="61"/>
        <v>3600</v>
      </c>
      <c r="R217" s="40">
        <v>7.5</v>
      </c>
    </row>
    <row r="218" spans="1:18">
      <c r="A218" s="73" t="s">
        <v>1533</v>
      </c>
      <c r="B218" s="70" t="s">
        <v>965</v>
      </c>
      <c r="C218" s="213" t="s">
        <v>977</v>
      </c>
      <c r="D218" s="212" t="s">
        <v>976</v>
      </c>
      <c r="E218" s="67" t="s">
        <v>942</v>
      </c>
      <c r="F218" s="175">
        <v>1</v>
      </c>
      <c r="G218" s="58" t="s">
        <v>941</v>
      </c>
      <c r="H218" s="175">
        <v>1</v>
      </c>
      <c r="I218" s="358">
        <f t="shared" si="62"/>
        <v>1</v>
      </c>
      <c r="J218" s="211" t="s">
        <v>3</v>
      </c>
      <c r="K218" s="44">
        <f t="shared" si="63"/>
        <v>4498</v>
      </c>
      <c r="L218" s="43">
        <f t="shared" si="59"/>
        <v>5397.6</v>
      </c>
      <c r="M218" s="42">
        <f t="shared" si="60"/>
        <v>4498</v>
      </c>
      <c r="N218" s="41">
        <f t="shared" si="61"/>
        <v>5397.6</v>
      </c>
      <c r="R218" s="40">
        <v>4498</v>
      </c>
    </row>
    <row r="219" spans="1:18">
      <c r="A219" s="73" t="s">
        <v>1533</v>
      </c>
      <c r="B219" s="72" t="s">
        <v>965</v>
      </c>
      <c r="C219" s="213" t="s">
        <v>975</v>
      </c>
      <c r="D219" s="212" t="s">
        <v>974</v>
      </c>
      <c r="E219" s="67" t="s">
        <v>942</v>
      </c>
      <c r="F219" s="175">
        <v>1</v>
      </c>
      <c r="G219" s="58" t="s">
        <v>941</v>
      </c>
      <c r="H219" s="175">
        <v>1</v>
      </c>
      <c r="I219" s="358">
        <f t="shared" si="62"/>
        <v>1</v>
      </c>
      <c r="J219" s="211" t="s">
        <v>3</v>
      </c>
      <c r="K219" s="44">
        <f t="shared" si="63"/>
        <v>3938</v>
      </c>
      <c r="L219" s="43">
        <f t="shared" si="59"/>
        <v>4725.6000000000004</v>
      </c>
      <c r="M219" s="42">
        <f t="shared" si="60"/>
        <v>3938</v>
      </c>
      <c r="N219" s="41">
        <f t="shared" si="61"/>
        <v>4725.6000000000004</v>
      </c>
      <c r="R219" s="40">
        <v>3938</v>
      </c>
    </row>
    <row r="220" spans="1:18">
      <c r="A220" s="73" t="s">
        <v>1533</v>
      </c>
      <c r="B220" s="72" t="s">
        <v>965</v>
      </c>
      <c r="C220" s="213" t="s">
        <v>973</v>
      </c>
      <c r="D220" s="212" t="s">
        <v>972</v>
      </c>
      <c r="E220" s="67" t="s">
        <v>942</v>
      </c>
      <c r="F220" s="175">
        <v>1</v>
      </c>
      <c r="G220" s="58" t="s">
        <v>941</v>
      </c>
      <c r="H220" s="175">
        <v>1</v>
      </c>
      <c r="I220" s="358">
        <f t="shared" si="62"/>
        <v>1</v>
      </c>
      <c r="J220" s="211" t="s">
        <v>3</v>
      </c>
      <c r="K220" s="44">
        <f t="shared" si="63"/>
        <v>4498</v>
      </c>
      <c r="L220" s="43">
        <f t="shared" si="59"/>
        <v>5397.6</v>
      </c>
      <c r="M220" s="42">
        <f t="shared" si="60"/>
        <v>4498</v>
      </c>
      <c r="N220" s="41">
        <f t="shared" si="61"/>
        <v>5397.6</v>
      </c>
      <c r="R220" s="40">
        <v>4498</v>
      </c>
    </row>
    <row r="221" spans="1:18">
      <c r="A221" s="73" t="s">
        <v>1533</v>
      </c>
      <c r="B221" s="72" t="s">
        <v>965</v>
      </c>
      <c r="C221" s="214" t="s">
        <v>1564</v>
      </c>
      <c r="D221" s="212" t="s">
        <v>1563</v>
      </c>
      <c r="E221" s="67" t="s">
        <v>942</v>
      </c>
      <c r="F221" s="175">
        <v>1</v>
      </c>
      <c r="G221" s="58" t="s">
        <v>941</v>
      </c>
      <c r="H221" s="175">
        <v>1</v>
      </c>
      <c r="I221" s="358">
        <f t="shared" ref="I221" si="64">H221*F221</f>
        <v>1</v>
      </c>
      <c r="J221" s="211" t="s">
        <v>3</v>
      </c>
      <c r="K221" s="44">
        <f t="shared" ref="K221" si="65">ROUND(R221*(1-$N$13),2)</f>
        <v>5018</v>
      </c>
      <c r="L221" s="43">
        <f t="shared" ref="L221" si="66">ROUND(K221*1.2,2)</f>
        <v>6021.6</v>
      </c>
      <c r="M221" s="42">
        <f t="shared" ref="M221" si="67">ROUND(K221*F221,2)</f>
        <v>5018</v>
      </c>
      <c r="N221" s="41">
        <f t="shared" ref="N221" si="68">ROUND(M221*1.2,2)</f>
        <v>6021.6</v>
      </c>
      <c r="R221" s="40">
        <v>5018</v>
      </c>
    </row>
    <row r="222" spans="1:18">
      <c r="A222" s="73" t="s">
        <v>1533</v>
      </c>
      <c r="B222" s="72" t="s">
        <v>965</v>
      </c>
      <c r="C222" s="213" t="s">
        <v>971</v>
      </c>
      <c r="D222" s="212" t="s">
        <v>970</v>
      </c>
      <c r="E222" s="67" t="s">
        <v>942</v>
      </c>
      <c r="F222" s="175">
        <v>1</v>
      </c>
      <c r="G222" s="58" t="s">
        <v>941</v>
      </c>
      <c r="H222" s="175">
        <v>1</v>
      </c>
      <c r="I222" s="358">
        <f t="shared" si="62"/>
        <v>1</v>
      </c>
      <c r="J222" s="211" t="s">
        <v>3</v>
      </c>
      <c r="K222" s="44">
        <f t="shared" si="63"/>
        <v>5600</v>
      </c>
      <c r="L222" s="43">
        <f t="shared" si="59"/>
        <v>6720</v>
      </c>
      <c r="M222" s="42">
        <f t="shared" si="60"/>
        <v>5600</v>
      </c>
      <c r="N222" s="41">
        <f t="shared" si="61"/>
        <v>6720</v>
      </c>
      <c r="R222" s="40">
        <v>5600</v>
      </c>
    </row>
    <row r="223" spans="1:18">
      <c r="A223" s="73" t="s">
        <v>1533</v>
      </c>
      <c r="B223" s="72" t="s">
        <v>965</v>
      </c>
      <c r="C223" s="213" t="s">
        <v>969</v>
      </c>
      <c r="D223" s="212" t="s">
        <v>968</v>
      </c>
      <c r="E223" s="67" t="s">
        <v>942</v>
      </c>
      <c r="F223" s="175">
        <v>1</v>
      </c>
      <c r="G223" s="58" t="s">
        <v>941</v>
      </c>
      <c r="H223" s="175">
        <v>1</v>
      </c>
      <c r="I223" s="358">
        <f t="shared" si="62"/>
        <v>1</v>
      </c>
      <c r="J223" s="211" t="s">
        <v>3</v>
      </c>
      <c r="K223" s="44">
        <f t="shared" si="63"/>
        <v>5058</v>
      </c>
      <c r="L223" s="43">
        <f t="shared" si="59"/>
        <v>6069.6</v>
      </c>
      <c r="M223" s="42">
        <f t="shared" si="60"/>
        <v>5058</v>
      </c>
      <c r="N223" s="41">
        <f t="shared" si="61"/>
        <v>6069.6</v>
      </c>
      <c r="R223" s="40">
        <v>5058</v>
      </c>
    </row>
    <row r="224" spans="1:18">
      <c r="A224" s="73" t="s">
        <v>1533</v>
      </c>
      <c r="B224" s="72" t="s">
        <v>965</v>
      </c>
      <c r="C224" s="213" t="s">
        <v>967</v>
      </c>
      <c r="D224" s="212" t="s">
        <v>966</v>
      </c>
      <c r="E224" s="67" t="s">
        <v>942</v>
      </c>
      <c r="F224" s="175">
        <v>1</v>
      </c>
      <c r="G224" s="58" t="s">
        <v>941</v>
      </c>
      <c r="H224" s="175">
        <v>1</v>
      </c>
      <c r="I224" s="358">
        <f t="shared" si="62"/>
        <v>1</v>
      </c>
      <c r="J224" s="211" t="s">
        <v>3</v>
      </c>
      <c r="K224" s="44">
        <f t="shared" si="63"/>
        <v>5600</v>
      </c>
      <c r="L224" s="43">
        <f t="shared" si="59"/>
        <v>6720</v>
      </c>
      <c r="M224" s="42">
        <f t="shared" si="60"/>
        <v>5600</v>
      </c>
      <c r="N224" s="41">
        <f t="shared" si="61"/>
        <v>6720</v>
      </c>
      <c r="R224" s="40">
        <v>5600</v>
      </c>
    </row>
    <row r="225" spans="1:18">
      <c r="A225" s="73" t="s">
        <v>1533</v>
      </c>
      <c r="B225" s="72" t="s">
        <v>965</v>
      </c>
      <c r="C225" s="213" t="s">
        <v>964</v>
      </c>
      <c r="D225" s="212" t="s">
        <v>963</v>
      </c>
      <c r="E225" s="67" t="s">
        <v>942</v>
      </c>
      <c r="F225" s="175">
        <v>1</v>
      </c>
      <c r="G225" s="173" t="s">
        <v>941</v>
      </c>
      <c r="H225" s="175">
        <v>1</v>
      </c>
      <c r="I225" s="357">
        <f t="shared" si="62"/>
        <v>1</v>
      </c>
      <c r="J225" s="211" t="s">
        <v>3</v>
      </c>
      <c r="K225" s="44">
        <f t="shared" si="63"/>
        <v>6114</v>
      </c>
      <c r="L225" s="43">
        <f t="shared" si="59"/>
        <v>7336.8</v>
      </c>
      <c r="M225" s="42">
        <f t="shared" si="60"/>
        <v>6114</v>
      </c>
      <c r="N225" s="41">
        <f t="shared" si="61"/>
        <v>7336.8</v>
      </c>
      <c r="R225" s="40">
        <v>6114</v>
      </c>
    </row>
    <row r="226" spans="1:18">
      <c r="A226" s="73" t="s">
        <v>1533</v>
      </c>
      <c r="B226" s="70" t="s">
        <v>945</v>
      </c>
      <c r="C226" s="213" t="s">
        <v>962</v>
      </c>
      <c r="D226" s="212" t="s">
        <v>961</v>
      </c>
      <c r="E226" s="67" t="s">
        <v>942</v>
      </c>
      <c r="F226" s="175">
        <v>12</v>
      </c>
      <c r="G226" s="58" t="s">
        <v>941</v>
      </c>
      <c r="H226" s="175">
        <v>5</v>
      </c>
      <c r="I226" s="358">
        <f t="shared" si="62"/>
        <v>60</v>
      </c>
      <c r="J226" s="211" t="s">
        <v>3</v>
      </c>
      <c r="K226" s="44">
        <f t="shared" si="63"/>
        <v>644</v>
      </c>
      <c r="L226" s="43">
        <f t="shared" si="59"/>
        <v>772.8</v>
      </c>
      <c r="M226" s="42">
        <f t="shared" si="60"/>
        <v>7728</v>
      </c>
      <c r="N226" s="41">
        <f t="shared" si="61"/>
        <v>9273.6</v>
      </c>
      <c r="R226" s="40">
        <v>644</v>
      </c>
    </row>
    <row r="227" spans="1:18">
      <c r="A227" s="73" t="s">
        <v>1533</v>
      </c>
      <c r="B227" s="72" t="s">
        <v>945</v>
      </c>
      <c r="C227" s="213" t="s">
        <v>960</v>
      </c>
      <c r="D227" s="212" t="s">
        <v>959</v>
      </c>
      <c r="E227" s="67" t="s">
        <v>137</v>
      </c>
      <c r="F227" s="175">
        <v>50</v>
      </c>
      <c r="G227" s="58" t="s">
        <v>941</v>
      </c>
      <c r="H227" s="175">
        <v>1</v>
      </c>
      <c r="I227" s="358">
        <f t="shared" si="62"/>
        <v>50</v>
      </c>
      <c r="J227" s="211" t="s">
        <v>3</v>
      </c>
      <c r="K227" s="44">
        <f t="shared" si="63"/>
        <v>874</v>
      </c>
      <c r="L227" s="43">
        <f t="shared" si="59"/>
        <v>1048.8</v>
      </c>
      <c r="M227" s="42">
        <f t="shared" si="60"/>
        <v>43700</v>
      </c>
      <c r="N227" s="41">
        <f t="shared" si="61"/>
        <v>52440</v>
      </c>
      <c r="R227" s="40">
        <v>874</v>
      </c>
    </row>
    <row r="228" spans="1:18">
      <c r="A228" s="73" t="s">
        <v>1533</v>
      </c>
      <c r="B228" s="72" t="s">
        <v>945</v>
      </c>
      <c r="C228" s="214" t="s">
        <v>958</v>
      </c>
      <c r="D228" s="212" t="s">
        <v>957</v>
      </c>
      <c r="E228" s="67" t="s">
        <v>942</v>
      </c>
      <c r="F228" s="175">
        <v>1</v>
      </c>
      <c r="G228" s="173" t="s">
        <v>941</v>
      </c>
      <c r="H228" s="175">
        <v>1</v>
      </c>
      <c r="I228" s="357">
        <f t="shared" si="62"/>
        <v>1</v>
      </c>
      <c r="J228" s="211" t="s">
        <v>3</v>
      </c>
      <c r="K228" s="44">
        <f t="shared" si="63"/>
        <v>464</v>
      </c>
      <c r="L228" s="43">
        <f t="shared" si="59"/>
        <v>556.79999999999995</v>
      </c>
      <c r="M228" s="42">
        <f t="shared" si="60"/>
        <v>464</v>
      </c>
      <c r="N228" s="41">
        <f t="shared" si="61"/>
        <v>556.79999999999995</v>
      </c>
      <c r="R228" s="40">
        <v>464</v>
      </c>
    </row>
    <row r="229" spans="1:18">
      <c r="A229" s="73" t="s">
        <v>1533</v>
      </c>
      <c r="B229" s="72" t="s">
        <v>945</v>
      </c>
      <c r="C229" s="213" t="s">
        <v>956</v>
      </c>
      <c r="D229" s="212" t="s">
        <v>955</v>
      </c>
      <c r="E229" s="67" t="s">
        <v>942</v>
      </c>
      <c r="F229" s="175">
        <v>1</v>
      </c>
      <c r="G229" s="173" t="s">
        <v>941</v>
      </c>
      <c r="H229" s="175">
        <v>1</v>
      </c>
      <c r="I229" s="357">
        <f t="shared" si="62"/>
        <v>1</v>
      </c>
      <c r="J229" s="211" t="s">
        <v>3</v>
      </c>
      <c r="K229" s="44">
        <f t="shared" si="63"/>
        <v>942</v>
      </c>
      <c r="L229" s="43">
        <f t="shared" si="59"/>
        <v>1130.4000000000001</v>
      </c>
      <c r="M229" s="42">
        <f t="shared" si="60"/>
        <v>942</v>
      </c>
      <c r="N229" s="41">
        <f t="shared" si="61"/>
        <v>1130.4000000000001</v>
      </c>
      <c r="R229" s="40">
        <v>942</v>
      </c>
    </row>
    <row r="230" spans="1:18">
      <c r="A230" s="73" t="s">
        <v>1533</v>
      </c>
      <c r="B230" s="72" t="s">
        <v>945</v>
      </c>
      <c r="C230" s="213" t="s">
        <v>954</v>
      </c>
      <c r="D230" s="212" t="s">
        <v>953</v>
      </c>
      <c r="E230" s="67" t="s">
        <v>942</v>
      </c>
      <c r="F230" s="175">
        <v>13</v>
      </c>
      <c r="G230" s="58" t="s">
        <v>952</v>
      </c>
      <c r="H230" s="175">
        <v>5</v>
      </c>
      <c r="I230" s="358">
        <f t="shared" si="62"/>
        <v>65</v>
      </c>
      <c r="J230" s="211" t="s">
        <v>3</v>
      </c>
      <c r="K230" s="44">
        <f t="shared" si="63"/>
        <v>596</v>
      </c>
      <c r="L230" s="43">
        <f t="shared" si="59"/>
        <v>715.2</v>
      </c>
      <c r="M230" s="42">
        <f t="shared" si="60"/>
        <v>7748</v>
      </c>
      <c r="N230" s="41">
        <f t="shared" si="61"/>
        <v>9297.6</v>
      </c>
      <c r="R230" s="40">
        <v>596</v>
      </c>
    </row>
    <row r="231" spans="1:18">
      <c r="A231" s="73" t="s">
        <v>1533</v>
      </c>
      <c r="B231" s="72" t="s">
        <v>945</v>
      </c>
      <c r="C231" s="213" t="s">
        <v>951</v>
      </c>
      <c r="D231" s="212" t="s">
        <v>950</v>
      </c>
      <c r="E231" s="67" t="s">
        <v>942</v>
      </c>
      <c r="F231" s="175">
        <v>75</v>
      </c>
      <c r="G231" s="58" t="s">
        <v>941</v>
      </c>
      <c r="H231" s="175">
        <v>5</v>
      </c>
      <c r="I231" s="358">
        <f t="shared" si="62"/>
        <v>375</v>
      </c>
      <c r="J231" s="211" t="s">
        <v>3</v>
      </c>
      <c r="K231" s="44">
        <f t="shared" si="63"/>
        <v>60</v>
      </c>
      <c r="L231" s="43">
        <f t="shared" si="59"/>
        <v>72</v>
      </c>
      <c r="M231" s="42">
        <f t="shared" si="60"/>
        <v>4500</v>
      </c>
      <c r="N231" s="41">
        <f t="shared" si="61"/>
        <v>5400</v>
      </c>
      <c r="R231" s="40">
        <v>60</v>
      </c>
    </row>
    <row r="232" spans="1:18">
      <c r="A232" s="73" t="s">
        <v>1533</v>
      </c>
      <c r="B232" s="72" t="s">
        <v>945</v>
      </c>
      <c r="C232" s="213" t="s">
        <v>949</v>
      </c>
      <c r="D232" s="212" t="s">
        <v>948</v>
      </c>
      <c r="E232" s="67" t="s">
        <v>942</v>
      </c>
      <c r="F232" s="175">
        <v>50</v>
      </c>
      <c r="G232" s="58" t="s">
        <v>941</v>
      </c>
      <c r="H232" s="175">
        <v>5</v>
      </c>
      <c r="I232" s="358">
        <f t="shared" si="62"/>
        <v>250</v>
      </c>
      <c r="J232" s="211" t="s">
        <v>3</v>
      </c>
      <c r="K232" s="44">
        <f t="shared" si="63"/>
        <v>65.5</v>
      </c>
      <c r="L232" s="43">
        <f t="shared" si="59"/>
        <v>78.599999999999994</v>
      </c>
      <c r="M232" s="42">
        <f t="shared" si="60"/>
        <v>3275</v>
      </c>
      <c r="N232" s="41">
        <f t="shared" si="61"/>
        <v>3930</v>
      </c>
      <c r="R232" s="40">
        <v>65.5</v>
      </c>
    </row>
    <row r="233" spans="1:18">
      <c r="A233" s="73" t="s">
        <v>1533</v>
      </c>
      <c r="B233" s="72" t="s">
        <v>945</v>
      </c>
      <c r="C233" s="213" t="s">
        <v>947</v>
      </c>
      <c r="D233" s="212" t="s">
        <v>946</v>
      </c>
      <c r="E233" s="67" t="s">
        <v>942</v>
      </c>
      <c r="F233" s="175">
        <v>50</v>
      </c>
      <c r="G233" s="173" t="s">
        <v>941</v>
      </c>
      <c r="H233" s="175">
        <v>5</v>
      </c>
      <c r="I233" s="357">
        <f t="shared" si="62"/>
        <v>250</v>
      </c>
      <c r="J233" s="211" t="s">
        <v>3</v>
      </c>
      <c r="K233" s="44">
        <f t="shared" si="63"/>
        <v>74.5</v>
      </c>
      <c r="L233" s="43">
        <f t="shared" si="59"/>
        <v>89.4</v>
      </c>
      <c r="M233" s="42">
        <f t="shared" si="60"/>
        <v>3725</v>
      </c>
      <c r="N233" s="41">
        <f t="shared" si="61"/>
        <v>4470</v>
      </c>
      <c r="R233" s="40">
        <v>74.5</v>
      </c>
    </row>
    <row r="234" spans="1:18" ht="15.75" thickBot="1">
      <c r="A234" s="39" t="s">
        <v>1533</v>
      </c>
      <c r="B234" s="38" t="s">
        <v>945</v>
      </c>
      <c r="C234" s="210" t="s">
        <v>944</v>
      </c>
      <c r="D234" s="209" t="s">
        <v>943</v>
      </c>
      <c r="E234" s="33" t="s">
        <v>942</v>
      </c>
      <c r="F234" s="208">
        <v>50</v>
      </c>
      <c r="G234" s="207" t="s">
        <v>941</v>
      </c>
      <c r="H234" s="208">
        <v>5</v>
      </c>
      <c r="I234" s="360">
        <f t="shared" si="62"/>
        <v>250</v>
      </c>
      <c r="J234" s="206" t="s">
        <v>3</v>
      </c>
      <c r="K234" s="12">
        <f t="shared" si="63"/>
        <v>97</v>
      </c>
      <c r="L234" s="11">
        <f t="shared" si="59"/>
        <v>116.4</v>
      </c>
      <c r="M234" s="10">
        <f t="shared" si="60"/>
        <v>4850</v>
      </c>
      <c r="N234" s="9">
        <f t="shared" si="61"/>
        <v>5820</v>
      </c>
      <c r="R234" s="8">
        <v>97</v>
      </c>
    </row>
  </sheetData>
  <autoFilter ref="A17:N234"/>
  <mergeCells count="6">
    <mergeCell ref="A1:N1"/>
    <mergeCell ref="F16:G16"/>
    <mergeCell ref="A2:N2"/>
    <mergeCell ref="A4:N4"/>
    <mergeCell ref="K16:N16"/>
    <mergeCell ref="H16:I16"/>
  </mergeCells>
  <conditionalFormatting sqref="C189:C192">
    <cfRule type="duplicateValues" dxfId="13" priority="19"/>
  </conditionalFormatting>
  <conditionalFormatting sqref="C70:C74">
    <cfRule type="duplicateValues" dxfId="12" priority="18"/>
  </conditionalFormatting>
  <conditionalFormatting sqref="C87:C92">
    <cfRule type="duplicateValues" dxfId="11" priority="72"/>
  </conditionalFormatting>
  <conditionalFormatting sqref="C193:C220 C75:C86 C16:C18 C7:C10 C150:C153 C68:C69 C52:C55 C37:C47 C12:C14 C158:C188 C93:C98 C222:C1048576 C102:C106">
    <cfRule type="duplicateValues" dxfId="10" priority="73"/>
  </conditionalFormatting>
  <conditionalFormatting sqref="C11">
    <cfRule type="duplicateValues" dxfId="9" priority="16"/>
  </conditionalFormatting>
  <conditionalFormatting sqref="C107:C149 C19:C29 C31:C32 C34:C36">
    <cfRule type="duplicateValues" dxfId="8" priority="1777"/>
  </conditionalFormatting>
  <conditionalFormatting sqref="C154">
    <cfRule type="duplicateValues" dxfId="7" priority="9"/>
  </conditionalFormatting>
  <conditionalFormatting sqref="C221">
    <cfRule type="duplicateValues" dxfId="6" priority="7"/>
  </conditionalFormatting>
  <conditionalFormatting sqref="C101">
    <cfRule type="duplicateValues" dxfId="5" priority="6"/>
  </conditionalFormatting>
  <conditionalFormatting sqref="C100">
    <cfRule type="duplicateValues" dxfId="4" priority="5"/>
  </conditionalFormatting>
  <conditionalFormatting sqref="C99">
    <cfRule type="duplicateValues" dxfId="3" priority="4"/>
  </conditionalFormatting>
  <conditionalFormatting sqref="C30">
    <cfRule type="duplicateValues" dxfId="2" priority="3"/>
  </conditionalFormatting>
  <conditionalFormatting sqref="C33">
    <cfRule type="duplicateValues" dxfId="1" priority="2"/>
  </conditionalFormatting>
  <conditionalFormatting sqref="C155:C157">
    <cfRule type="duplicateValues" dxfId="0" priority="1"/>
  </conditionalFormatting>
  <pageMargins left="0.25" right="0.25" top="0.75" bottom="0.75" header="0.3" footer="0.3"/>
  <pageSetup paperSize="9" scale="36" fitToHeight="0" orientation="landscape" r:id="rId1"/>
  <rowBreaks count="2" manualBreakCount="2">
    <brk id="86" max="13" man="1"/>
    <brk id="174" max="13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95"/>
  <sheetViews>
    <sheetView view="pageBreakPreview" zoomScale="70" zoomScaleNormal="70" zoomScaleSheetLayoutView="70" workbookViewId="0">
      <pane xSplit="3" ySplit="11" topLeftCell="D12" activePane="bottomRight" state="frozen"/>
      <selection pane="topRight" activeCell="D1" sqref="D1"/>
      <selection pane="bottomLeft" activeCell="A14" sqref="A14"/>
      <selection pane="bottomRight" activeCell="K8" sqref="K8"/>
    </sheetView>
  </sheetViews>
  <sheetFormatPr defaultRowHeight="15"/>
  <cols>
    <col min="1" max="1" width="58.7109375" style="1" customWidth="1"/>
    <col min="2" max="2" width="105.140625" style="1" customWidth="1"/>
    <col min="3" max="3" width="39.28515625" style="1" customWidth="1"/>
    <col min="4" max="4" width="27.5703125" style="1" customWidth="1"/>
    <col min="5" max="5" width="41.85546875" style="1" customWidth="1"/>
    <col min="6" max="9" width="9" style="1" customWidth="1"/>
    <col min="10" max="10" width="13.28515625" style="1" customWidth="1"/>
    <col min="11" max="12" width="13.28515625" style="2" customWidth="1"/>
    <col min="13" max="16384" width="9.140625" style="1"/>
  </cols>
  <sheetData>
    <row r="1" spans="1:12" ht="50.25" customHeight="1">
      <c r="A1" s="536" t="s">
        <v>1303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</row>
    <row r="2" spans="1:12" ht="12.75" customHeight="1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2">
      <c r="A3" s="140" t="s">
        <v>938</v>
      </c>
      <c r="B3" s="145"/>
      <c r="C3" s="145"/>
      <c r="D3" s="145"/>
      <c r="E3" s="145"/>
      <c r="F3" s="145"/>
      <c r="G3" s="145"/>
      <c r="H3" s="145"/>
      <c r="I3" s="145"/>
      <c r="J3" s="145"/>
      <c r="K3" s="141"/>
      <c r="L3" s="141"/>
    </row>
    <row r="4" spans="1:12">
      <c r="A4" s="147" t="s">
        <v>1273</v>
      </c>
      <c r="B4" s="145"/>
      <c r="C4" s="145"/>
      <c r="D4" s="145"/>
      <c r="E4" s="145"/>
      <c r="F4" s="145"/>
      <c r="G4" s="145"/>
      <c r="H4" s="145"/>
      <c r="I4" s="145"/>
      <c r="J4" s="145"/>
      <c r="K4" s="141"/>
      <c r="L4" s="141"/>
    </row>
    <row r="5" spans="1:12">
      <c r="A5" s="147" t="s">
        <v>1282</v>
      </c>
      <c r="B5" s="145"/>
      <c r="C5" s="145"/>
      <c r="D5" s="145"/>
      <c r="E5" s="145"/>
      <c r="F5" s="145"/>
      <c r="G5" s="145"/>
      <c r="H5" s="145"/>
      <c r="I5" s="145"/>
      <c r="J5" s="145"/>
      <c r="K5" s="141"/>
      <c r="L5" s="141"/>
    </row>
    <row r="6" spans="1:12">
      <c r="A6" s="147" t="s">
        <v>1283</v>
      </c>
      <c r="B6" s="145"/>
      <c r="C6" s="145"/>
      <c r="D6" s="145"/>
      <c r="E6" s="145"/>
      <c r="F6" s="145"/>
      <c r="G6" s="145"/>
      <c r="H6" s="145"/>
      <c r="I6" s="145"/>
      <c r="J6" s="145"/>
      <c r="K6" s="141"/>
      <c r="L6" s="141"/>
    </row>
    <row r="7" spans="1:12">
      <c r="A7" s="147" t="s">
        <v>1284</v>
      </c>
      <c r="B7" s="145"/>
      <c r="C7" s="145"/>
      <c r="D7" s="145"/>
      <c r="E7" s="145"/>
      <c r="F7" s="145"/>
      <c r="G7" s="145"/>
      <c r="H7" s="145"/>
      <c r="I7" s="145"/>
      <c r="J7" s="145"/>
      <c r="K7" s="141"/>
      <c r="L7" s="141"/>
    </row>
    <row r="8" spans="1:12">
      <c r="A8" s="147" t="s">
        <v>1480</v>
      </c>
      <c r="B8" s="145"/>
      <c r="C8" s="145"/>
      <c r="D8" s="145"/>
      <c r="E8" s="145"/>
      <c r="F8" s="145"/>
      <c r="G8" s="145"/>
      <c r="H8" s="145"/>
      <c r="I8" s="145"/>
      <c r="J8" s="145"/>
      <c r="K8" s="141"/>
      <c r="L8" s="141"/>
    </row>
    <row r="9" spans="1:12" ht="15.75" thickBot="1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</row>
    <row r="10" spans="1:12" s="108" customFormat="1" ht="15.75" thickBot="1">
      <c r="A10" s="145"/>
      <c r="B10" s="145"/>
      <c r="C10" s="145"/>
      <c r="D10" s="145"/>
      <c r="E10" s="145"/>
      <c r="F10" s="514" t="s">
        <v>1272</v>
      </c>
      <c r="G10" s="515"/>
      <c r="H10" s="515"/>
      <c r="I10" s="516"/>
      <c r="J10" s="517" t="s">
        <v>1271</v>
      </c>
      <c r="K10" s="518"/>
      <c r="L10" s="519"/>
    </row>
    <row r="11" spans="1:12" s="108" customFormat="1" ht="15.75" thickBot="1">
      <c r="A11" s="394" t="s">
        <v>128</v>
      </c>
      <c r="B11" s="395" t="s">
        <v>126</v>
      </c>
      <c r="C11" s="395" t="s">
        <v>127</v>
      </c>
      <c r="D11" s="395" t="s">
        <v>1264</v>
      </c>
      <c r="E11" s="395" t="s">
        <v>1265</v>
      </c>
      <c r="F11" s="396" t="s">
        <v>117</v>
      </c>
      <c r="G11" s="397" t="s">
        <v>116</v>
      </c>
      <c r="H11" s="397" t="s">
        <v>115</v>
      </c>
      <c r="I11" s="398" t="s">
        <v>114</v>
      </c>
      <c r="J11" s="399" t="s">
        <v>1</v>
      </c>
      <c r="K11" s="400" t="s">
        <v>109</v>
      </c>
      <c r="L11" s="401" t="s">
        <v>107</v>
      </c>
    </row>
    <row r="12" spans="1:12">
      <c r="A12" s="107" t="s">
        <v>1298</v>
      </c>
      <c r="B12" s="105" t="s">
        <v>898</v>
      </c>
      <c r="C12" s="105" t="s">
        <v>915</v>
      </c>
      <c r="D12" s="105" t="s">
        <v>1243</v>
      </c>
      <c r="E12" s="106" t="s">
        <v>1252</v>
      </c>
      <c r="F12" s="100" t="s">
        <v>4</v>
      </c>
      <c r="G12" s="99" t="s">
        <v>4</v>
      </c>
      <c r="H12" s="99" t="s">
        <v>4</v>
      </c>
      <c r="I12" s="98" t="s">
        <v>4</v>
      </c>
      <c r="J12" s="97" t="s">
        <v>1244</v>
      </c>
      <c r="K12" s="90" t="s">
        <v>1244</v>
      </c>
      <c r="L12" s="88" t="s">
        <v>0</v>
      </c>
    </row>
    <row r="13" spans="1:12">
      <c r="A13" s="73" t="s">
        <v>1298</v>
      </c>
      <c r="B13" s="72" t="s">
        <v>898</v>
      </c>
      <c r="C13" s="70" t="s">
        <v>899</v>
      </c>
      <c r="D13" s="70" t="s">
        <v>1253</v>
      </c>
      <c r="E13" s="70" t="s">
        <v>1275</v>
      </c>
      <c r="F13" s="65"/>
      <c r="G13" s="64" t="s">
        <v>4</v>
      </c>
      <c r="H13" s="64" t="s">
        <v>4</v>
      </c>
      <c r="I13" s="63"/>
      <c r="J13" s="62"/>
      <c r="K13" s="55" t="s">
        <v>1244</v>
      </c>
      <c r="L13" s="53" t="s">
        <v>0</v>
      </c>
    </row>
    <row r="14" spans="1:12">
      <c r="A14" s="73" t="s">
        <v>1298</v>
      </c>
      <c r="B14" s="72" t="s">
        <v>898</v>
      </c>
      <c r="C14" s="72" t="s">
        <v>899</v>
      </c>
      <c r="D14" s="70" t="s">
        <v>1248</v>
      </c>
      <c r="E14" s="70" t="s">
        <v>1276</v>
      </c>
      <c r="F14" s="65"/>
      <c r="G14" s="64" t="s">
        <v>4</v>
      </c>
      <c r="H14" s="64" t="s">
        <v>4</v>
      </c>
      <c r="I14" s="63"/>
      <c r="J14" s="62"/>
      <c r="K14" s="55" t="s">
        <v>1244</v>
      </c>
      <c r="L14" s="53" t="s">
        <v>0</v>
      </c>
    </row>
    <row r="15" spans="1:12">
      <c r="A15" s="73" t="s">
        <v>1298</v>
      </c>
      <c r="B15" s="72" t="s">
        <v>898</v>
      </c>
      <c r="C15" s="71" t="s">
        <v>1495</v>
      </c>
      <c r="D15" s="70" t="s">
        <v>1243</v>
      </c>
      <c r="E15" s="233" t="s">
        <v>1496</v>
      </c>
      <c r="F15" s="65"/>
      <c r="G15" s="64" t="s">
        <v>4</v>
      </c>
      <c r="H15" s="64" t="s">
        <v>4</v>
      </c>
      <c r="I15" s="63"/>
      <c r="J15" s="62"/>
      <c r="K15" s="55" t="s">
        <v>1244</v>
      </c>
      <c r="L15" s="53"/>
    </row>
    <row r="16" spans="1:12" ht="30">
      <c r="A16" s="73" t="s">
        <v>1298</v>
      </c>
      <c r="B16" s="70" t="s">
        <v>884</v>
      </c>
      <c r="C16" s="70" t="s">
        <v>885</v>
      </c>
      <c r="D16" s="70" t="s">
        <v>1243</v>
      </c>
      <c r="E16" s="71" t="s">
        <v>1250</v>
      </c>
      <c r="F16" s="65" t="s">
        <v>4</v>
      </c>
      <c r="G16" s="64" t="s">
        <v>4</v>
      </c>
      <c r="H16" s="64" t="s">
        <v>4</v>
      </c>
      <c r="I16" s="63" t="s">
        <v>4</v>
      </c>
      <c r="J16" s="62" t="s">
        <v>1244</v>
      </c>
      <c r="K16" s="55" t="s">
        <v>1244</v>
      </c>
      <c r="L16" s="53" t="s">
        <v>0</v>
      </c>
    </row>
    <row r="17" spans="1:12">
      <c r="A17" s="351" t="s">
        <v>1505</v>
      </c>
      <c r="B17" s="70" t="s">
        <v>869</v>
      </c>
      <c r="C17" s="71" t="s">
        <v>870</v>
      </c>
      <c r="D17" s="71" t="s">
        <v>1243</v>
      </c>
      <c r="E17" s="71" t="s">
        <v>1275</v>
      </c>
      <c r="F17" s="65" t="s">
        <v>4</v>
      </c>
      <c r="G17" s="64" t="s">
        <v>4</v>
      </c>
      <c r="H17" s="64"/>
      <c r="I17" s="63"/>
      <c r="J17" s="62" t="s">
        <v>1244</v>
      </c>
      <c r="K17" s="55" t="s">
        <v>1244</v>
      </c>
      <c r="L17" s="53" t="s">
        <v>0</v>
      </c>
    </row>
    <row r="18" spans="1:12" ht="15.75" thickBot="1">
      <c r="A18" s="445" t="s">
        <v>1506</v>
      </c>
      <c r="B18" s="35" t="s">
        <v>865</v>
      </c>
      <c r="C18" s="35" t="s">
        <v>866</v>
      </c>
      <c r="D18" s="35" t="s">
        <v>1243</v>
      </c>
      <c r="E18" s="37" t="s">
        <v>1274</v>
      </c>
      <c r="F18" s="31" t="s">
        <v>4</v>
      </c>
      <c r="G18" s="30"/>
      <c r="H18" s="30"/>
      <c r="I18" s="29"/>
      <c r="J18" s="28" t="s">
        <v>1244</v>
      </c>
      <c r="K18" s="23" t="s">
        <v>1244</v>
      </c>
      <c r="L18" s="21" t="s">
        <v>0</v>
      </c>
    </row>
    <row r="19" spans="1:12">
      <c r="A19" s="293" t="s">
        <v>1507</v>
      </c>
      <c r="B19" s="234" t="s">
        <v>825</v>
      </c>
      <c r="C19" s="234" t="s">
        <v>848</v>
      </c>
      <c r="D19" s="234" t="s">
        <v>1243</v>
      </c>
      <c r="E19" s="233" t="s">
        <v>1240</v>
      </c>
      <c r="F19" s="241" t="s">
        <v>4</v>
      </c>
      <c r="G19" s="242" t="s">
        <v>4</v>
      </c>
      <c r="H19" s="242" t="s">
        <v>4</v>
      </c>
      <c r="I19" s="243" t="s">
        <v>4</v>
      </c>
      <c r="J19" s="244" t="s">
        <v>1244</v>
      </c>
      <c r="K19" s="245" t="s">
        <v>1244</v>
      </c>
      <c r="L19" s="246" t="s">
        <v>0</v>
      </c>
    </row>
    <row r="20" spans="1:12">
      <c r="A20" s="73" t="s">
        <v>1507</v>
      </c>
      <c r="B20" s="72" t="s">
        <v>825</v>
      </c>
      <c r="C20" s="70" t="s">
        <v>842</v>
      </c>
      <c r="D20" s="70" t="s">
        <v>1243</v>
      </c>
      <c r="E20" s="71" t="s">
        <v>1242</v>
      </c>
      <c r="F20" s="65" t="s">
        <v>4</v>
      </c>
      <c r="G20" s="64" t="s">
        <v>4</v>
      </c>
      <c r="H20" s="64" t="s">
        <v>4</v>
      </c>
      <c r="I20" s="63" t="s">
        <v>4</v>
      </c>
      <c r="J20" s="62" t="s">
        <v>1244</v>
      </c>
      <c r="K20" s="55" t="s">
        <v>1244</v>
      </c>
      <c r="L20" s="53" t="s">
        <v>0</v>
      </c>
    </row>
    <row r="21" spans="1:12">
      <c r="A21" s="73" t="s">
        <v>1507</v>
      </c>
      <c r="B21" s="72" t="s">
        <v>825</v>
      </c>
      <c r="C21" s="70" t="s">
        <v>833</v>
      </c>
      <c r="D21" s="70" t="s">
        <v>1243</v>
      </c>
      <c r="E21" s="71" t="s">
        <v>1241</v>
      </c>
      <c r="F21" s="65" t="s">
        <v>4</v>
      </c>
      <c r="G21" s="64" t="s">
        <v>4</v>
      </c>
      <c r="H21" s="64" t="s">
        <v>4</v>
      </c>
      <c r="I21" s="63" t="s">
        <v>4</v>
      </c>
      <c r="J21" s="62" t="s">
        <v>1244</v>
      </c>
      <c r="K21" s="55" t="s">
        <v>1244</v>
      </c>
      <c r="L21" s="53" t="s">
        <v>0</v>
      </c>
    </row>
    <row r="22" spans="1:12">
      <c r="A22" s="73" t="s">
        <v>1507</v>
      </c>
      <c r="B22" s="72" t="s">
        <v>825</v>
      </c>
      <c r="C22" s="70" t="s">
        <v>826</v>
      </c>
      <c r="D22" s="70" t="s">
        <v>1243</v>
      </c>
      <c r="E22" s="71" t="s">
        <v>1263</v>
      </c>
      <c r="F22" s="65" t="s">
        <v>4</v>
      </c>
      <c r="G22" s="64" t="s">
        <v>4</v>
      </c>
      <c r="H22" s="64"/>
      <c r="I22" s="63"/>
      <c r="J22" s="62" t="s">
        <v>1244</v>
      </c>
      <c r="K22" s="55" t="s">
        <v>1244</v>
      </c>
      <c r="L22" s="53" t="s">
        <v>0</v>
      </c>
    </row>
    <row r="23" spans="1:12">
      <c r="A23" s="73" t="s">
        <v>1507</v>
      </c>
      <c r="B23" s="70" t="s">
        <v>799</v>
      </c>
      <c r="C23" s="70" t="s">
        <v>808</v>
      </c>
      <c r="D23" s="70" t="s">
        <v>1243</v>
      </c>
      <c r="E23" s="71" t="s">
        <v>1251</v>
      </c>
      <c r="F23" s="65" t="s">
        <v>4</v>
      </c>
      <c r="G23" s="64" t="s">
        <v>4</v>
      </c>
      <c r="H23" s="64" t="s">
        <v>4</v>
      </c>
      <c r="I23" s="63" t="s">
        <v>4</v>
      </c>
      <c r="J23" s="62" t="s">
        <v>1244</v>
      </c>
      <c r="K23" s="55" t="s">
        <v>1244</v>
      </c>
      <c r="L23" s="53" t="s">
        <v>0</v>
      </c>
    </row>
    <row r="24" spans="1:12" ht="15.75" thickBot="1">
      <c r="A24" s="319" t="s">
        <v>1507</v>
      </c>
      <c r="B24" s="320" t="s">
        <v>799</v>
      </c>
      <c r="C24" s="247" t="s">
        <v>800</v>
      </c>
      <c r="D24" s="247" t="s">
        <v>1243</v>
      </c>
      <c r="E24" s="232" t="s">
        <v>1251</v>
      </c>
      <c r="F24" s="235" t="s">
        <v>4</v>
      </c>
      <c r="G24" s="236" t="s">
        <v>4</v>
      </c>
      <c r="H24" s="236" t="s">
        <v>4</v>
      </c>
      <c r="I24" s="237" t="s">
        <v>4</v>
      </c>
      <c r="J24" s="238" t="s">
        <v>1244</v>
      </c>
      <c r="K24" s="239" t="s">
        <v>1244</v>
      </c>
      <c r="L24" s="240" t="s">
        <v>0</v>
      </c>
    </row>
    <row r="25" spans="1:12">
      <c r="A25" s="447" t="s">
        <v>1526</v>
      </c>
      <c r="B25" s="446" t="s">
        <v>382</v>
      </c>
      <c r="C25" s="105" t="s">
        <v>383</v>
      </c>
      <c r="D25" s="105" t="s">
        <v>1243</v>
      </c>
      <c r="E25" s="106" t="s">
        <v>1249</v>
      </c>
      <c r="F25" s="100" t="s">
        <v>4</v>
      </c>
      <c r="G25" s="99" t="s">
        <v>4</v>
      </c>
      <c r="H25" s="99" t="s">
        <v>4</v>
      </c>
      <c r="I25" s="98" t="s">
        <v>4</v>
      </c>
      <c r="J25" s="97" t="s">
        <v>1244</v>
      </c>
      <c r="K25" s="90" t="s">
        <v>1244</v>
      </c>
      <c r="L25" s="88" t="s">
        <v>0</v>
      </c>
    </row>
    <row r="26" spans="1:12">
      <c r="A26" s="402" t="s">
        <v>1510</v>
      </c>
      <c r="B26" s="403" t="s">
        <v>498</v>
      </c>
      <c r="C26" s="70" t="s">
        <v>562</v>
      </c>
      <c r="D26" s="70" t="s">
        <v>1243</v>
      </c>
      <c r="E26" s="71" t="s">
        <v>1270</v>
      </c>
      <c r="F26" s="65" t="s">
        <v>4</v>
      </c>
      <c r="G26" s="64"/>
      <c r="H26" s="64"/>
      <c r="I26" s="63"/>
      <c r="J26" s="62" t="s">
        <v>1244</v>
      </c>
      <c r="K26" s="55" t="s">
        <v>1244</v>
      </c>
      <c r="L26" s="53" t="s">
        <v>0</v>
      </c>
    </row>
    <row r="27" spans="1:12">
      <c r="A27" s="73" t="s">
        <v>1510</v>
      </c>
      <c r="B27" s="72" t="s">
        <v>498</v>
      </c>
      <c r="C27" s="72" t="s">
        <v>562</v>
      </c>
      <c r="D27" s="70" t="s">
        <v>1248</v>
      </c>
      <c r="E27" s="71" t="s">
        <v>1259</v>
      </c>
      <c r="F27" s="65"/>
      <c r="G27" s="64" t="s">
        <v>4</v>
      </c>
      <c r="H27" s="64" t="s">
        <v>4</v>
      </c>
      <c r="I27" s="63"/>
      <c r="J27" s="62" t="s">
        <v>1244</v>
      </c>
      <c r="K27" s="55" t="s">
        <v>1244</v>
      </c>
      <c r="L27" s="53" t="s">
        <v>0</v>
      </c>
    </row>
    <row r="28" spans="1:12">
      <c r="A28" s="73" t="s">
        <v>1510</v>
      </c>
      <c r="B28" s="72" t="s">
        <v>498</v>
      </c>
      <c r="C28" s="70" t="s">
        <v>499</v>
      </c>
      <c r="D28" s="70" t="s">
        <v>1243</v>
      </c>
      <c r="E28" s="71" t="s">
        <v>1259</v>
      </c>
      <c r="F28" s="65" t="s">
        <v>4</v>
      </c>
      <c r="G28" s="64"/>
      <c r="H28" s="64"/>
      <c r="I28" s="63"/>
      <c r="J28" s="62" t="s">
        <v>1244</v>
      </c>
      <c r="K28" s="55" t="s">
        <v>1244</v>
      </c>
      <c r="L28" s="53" t="s">
        <v>0</v>
      </c>
    </row>
    <row r="29" spans="1:12">
      <c r="A29" s="73" t="s">
        <v>1510</v>
      </c>
      <c r="B29" s="72" t="s">
        <v>498</v>
      </c>
      <c r="C29" s="72" t="s">
        <v>499</v>
      </c>
      <c r="D29" s="70" t="s">
        <v>1248</v>
      </c>
      <c r="E29" s="71" t="s">
        <v>1259</v>
      </c>
      <c r="F29" s="65"/>
      <c r="G29" s="64" t="s">
        <v>4</v>
      </c>
      <c r="H29" s="64" t="s">
        <v>4</v>
      </c>
      <c r="I29" s="63"/>
      <c r="J29" s="62" t="s">
        <v>1244</v>
      </c>
      <c r="K29" s="55" t="s">
        <v>1244</v>
      </c>
      <c r="L29" s="53" t="s">
        <v>0</v>
      </c>
    </row>
    <row r="30" spans="1:12">
      <c r="A30" s="73" t="s">
        <v>1510</v>
      </c>
      <c r="B30" s="403" t="s">
        <v>390</v>
      </c>
      <c r="C30" s="70" t="s">
        <v>456</v>
      </c>
      <c r="D30" s="70" t="s">
        <v>1243</v>
      </c>
      <c r="E30" s="71" t="s">
        <v>1260</v>
      </c>
      <c r="F30" s="65" t="s">
        <v>4</v>
      </c>
      <c r="G30" s="64" t="s">
        <v>4</v>
      </c>
      <c r="H30" s="64" t="s">
        <v>4</v>
      </c>
      <c r="I30" s="63" t="s">
        <v>4</v>
      </c>
      <c r="J30" s="62" t="s">
        <v>1244</v>
      </c>
      <c r="K30" s="55" t="s">
        <v>1244</v>
      </c>
      <c r="L30" s="53" t="s">
        <v>0</v>
      </c>
    </row>
    <row r="31" spans="1:12">
      <c r="A31" s="73" t="s">
        <v>1510</v>
      </c>
      <c r="B31" s="72" t="s">
        <v>390</v>
      </c>
      <c r="C31" s="72" t="s">
        <v>456</v>
      </c>
      <c r="D31" s="70" t="s">
        <v>1248</v>
      </c>
      <c r="E31" s="71" t="s">
        <v>1268</v>
      </c>
      <c r="F31" s="65"/>
      <c r="G31" s="64" t="s">
        <v>4</v>
      </c>
      <c r="H31" s="64" t="s">
        <v>4</v>
      </c>
      <c r="I31" s="63"/>
      <c r="J31" s="62" t="s">
        <v>1244</v>
      </c>
      <c r="K31" s="55" t="s">
        <v>1244</v>
      </c>
      <c r="L31" s="53" t="s">
        <v>0</v>
      </c>
    </row>
    <row r="32" spans="1:12">
      <c r="A32" s="73" t="s">
        <v>1510</v>
      </c>
      <c r="B32" s="72" t="s">
        <v>390</v>
      </c>
      <c r="C32" s="70" t="s">
        <v>391</v>
      </c>
      <c r="D32" s="70" t="s">
        <v>1243</v>
      </c>
      <c r="E32" s="71" t="s">
        <v>1261</v>
      </c>
      <c r="F32" s="65" t="s">
        <v>4</v>
      </c>
      <c r="G32" s="64" t="s">
        <v>4</v>
      </c>
      <c r="H32" s="64" t="s">
        <v>4</v>
      </c>
      <c r="I32" s="63" t="s">
        <v>4</v>
      </c>
      <c r="J32" s="62" t="s">
        <v>1244</v>
      </c>
      <c r="K32" s="55" t="s">
        <v>1244</v>
      </c>
      <c r="L32" s="53" t="s">
        <v>0</v>
      </c>
    </row>
    <row r="33" spans="1:12">
      <c r="A33" s="73" t="s">
        <v>1510</v>
      </c>
      <c r="B33" s="72" t="s">
        <v>390</v>
      </c>
      <c r="C33" s="72" t="s">
        <v>391</v>
      </c>
      <c r="D33" s="70" t="s">
        <v>1248</v>
      </c>
      <c r="E33" s="71" t="s">
        <v>1261</v>
      </c>
      <c r="F33" s="65"/>
      <c r="G33" s="64" t="s">
        <v>4</v>
      </c>
      <c r="H33" s="64" t="s">
        <v>4</v>
      </c>
      <c r="I33" s="63"/>
      <c r="J33" s="62" t="s">
        <v>1244</v>
      </c>
      <c r="K33" s="55" t="s">
        <v>1244</v>
      </c>
      <c r="L33" s="53" t="s">
        <v>0</v>
      </c>
    </row>
    <row r="34" spans="1:12" ht="30.75" thickBot="1">
      <c r="A34" s="73" t="s">
        <v>1510</v>
      </c>
      <c r="B34" s="403" t="s">
        <v>1483</v>
      </c>
      <c r="C34" s="70" t="s">
        <v>1482</v>
      </c>
      <c r="D34" s="70" t="s">
        <v>1243</v>
      </c>
      <c r="E34" s="71" t="s">
        <v>1262</v>
      </c>
      <c r="F34" s="65" t="s">
        <v>4</v>
      </c>
      <c r="G34" s="64" t="s">
        <v>4</v>
      </c>
      <c r="H34" s="64" t="s">
        <v>4</v>
      </c>
      <c r="I34" s="63" t="s">
        <v>4</v>
      </c>
      <c r="J34" s="62" t="s">
        <v>1244</v>
      </c>
      <c r="K34" s="55" t="s">
        <v>1244</v>
      </c>
      <c r="L34" s="53" t="s">
        <v>0</v>
      </c>
    </row>
    <row r="35" spans="1:12">
      <c r="A35" s="447" t="s">
        <v>1511</v>
      </c>
      <c r="B35" s="446" t="s">
        <v>598</v>
      </c>
      <c r="C35" s="105" t="s">
        <v>748</v>
      </c>
      <c r="D35" s="105" t="s">
        <v>1243</v>
      </c>
      <c r="E35" s="106" t="s">
        <v>1259</v>
      </c>
      <c r="F35" s="100" t="s">
        <v>4</v>
      </c>
      <c r="G35" s="99" t="s">
        <v>4</v>
      </c>
      <c r="H35" s="99" t="s">
        <v>4</v>
      </c>
      <c r="I35" s="98" t="s">
        <v>4</v>
      </c>
      <c r="J35" s="97" t="s">
        <v>1244</v>
      </c>
      <c r="K35" s="90" t="s">
        <v>1244</v>
      </c>
      <c r="L35" s="88" t="s">
        <v>1244</v>
      </c>
    </row>
    <row r="36" spans="1:12">
      <c r="A36" s="73" t="s">
        <v>1511</v>
      </c>
      <c r="B36" s="72" t="s">
        <v>598</v>
      </c>
      <c r="C36" s="72" t="s">
        <v>748</v>
      </c>
      <c r="D36" s="70" t="s">
        <v>1245</v>
      </c>
      <c r="E36" s="71" t="s">
        <v>1259</v>
      </c>
      <c r="F36" s="65" t="s">
        <v>4</v>
      </c>
      <c r="G36" s="64" t="s">
        <v>4</v>
      </c>
      <c r="H36" s="64" t="s">
        <v>4</v>
      </c>
      <c r="I36" s="63" t="s">
        <v>4</v>
      </c>
      <c r="J36" s="62" t="s">
        <v>1244</v>
      </c>
      <c r="K36" s="55" t="s">
        <v>1244</v>
      </c>
      <c r="L36" s="53" t="s">
        <v>1244</v>
      </c>
    </row>
    <row r="37" spans="1:12">
      <c r="A37" s="73" t="s">
        <v>1511</v>
      </c>
      <c r="B37" s="72" t="s">
        <v>598</v>
      </c>
      <c r="C37" s="70" t="s">
        <v>721</v>
      </c>
      <c r="D37" s="70" t="s">
        <v>1243</v>
      </c>
      <c r="E37" s="71" t="s">
        <v>1267</v>
      </c>
      <c r="F37" s="65" t="s">
        <v>4</v>
      </c>
      <c r="G37" s="64" t="s">
        <v>4</v>
      </c>
      <c r="H37" s="64" t="s">
        <v>4</v>
      </c>
      <c r="I37" s="63" t="s">
        <v>4</v>
      </c>
      <c r="J37" s="62" t="s">
        <v>1244</v>
      </c>
      <c r="K37" s="55" t="s">
        <v>1244</v>
      </c>
      <c r="L37" s="53" t="s">
        <v>0</v>
      </c>
    </row>
    <row r="38" spans="1:12">
      <c r="A38" s="73" t="s">
        <v>1511</v>
      </c>
      <c r="B38" s="72" t="s">
        <v>598</v>
      </c>
      <c r="C38" s="72" t="s">
        <v>721</v>
      </c>
      <c r="D38" s="70" t="s">
        <v>1245</v>
      </c>
      <c r="E38" s="71" t="s">
        <v>1267</v>
      </c>
      <c r="F38" s="65" t="s">
        <v>4</v>
      </c>
      <c r="G38" s="64" t="s">
        <v>4</v>
      </c>
      <c r="H38" s="64" t="s">
        <v>4</v>
      </c>
      <c r="I38" s="63" t="s">
        <v>4</v>
      </c>
      <c r="J38" s="62" t="s">
        <v>1244</v>
      </c>
      <c r="K38" s="55" t="s">
        <v>1244</v>
      </c>
      <c r="L38" s="53" t="s">
        <v>0</v>
      </c>
    </row>
    <row r="39" spans="1:12">
      <c r="A39" s="73" t="s">
        <v>1511</v>
      </c>
      <c r="B39" s="72" t="s">
        <v>598</v>
      </c>
      <c r="C39" s="70" t="s">
        <v>603</v>
      </c>
      <c r="D39" s="70" t="s">
        <v>1243</v>
      </c>
      <c r="E39" s="71" t="s">
        <v>1269</v>
      </c>
      <c r="F39" s="65"/>
      <c r="G39" s="64" t="s">
        <v>4</v>
      </c>
      <c r="H39" s="64"/>
      <c r="I39" s="63"/>
      <c r="J39" s="62" t="s">
        <v>1244</v>
      </c>
      <c r="K39" s="55"/>
      <c r="L39" s="53" t="s">
        <v>0</v>
      </c>
    </row>
    <row r="40" spans="1:12">
      <c r="A40" s="73" t="s">
        <v>1511</v>
      </c>
      <c r="B40" s="72" t="s">
        <v>598</v>
      </c>
      <c r="C40" s="70" t="s">
        <v>599</v>
      </c>
      <c r="D40" s="70" t="s">
        <v>1243</v>
      </c>
      <c r="E40" s="71" t="s">
        <v>1267</v>
      </c>
      <c r="F40" s="65"/>
      <c r="G40" s="64" t="s">
        <v>4</v>
      </c>
      <c r="H40" s="64"/>
      <c r="I40" s="63"/>
      <c r="J40" s="62" t="s">
        <v>1244</v>
      </c>
      <c r="K40" s="55" t="s">
        <v>0</v>
      </c>
      <c r="L40" s="53" t="s">
        <v>0</v>
      </c>
    </row>
    <row r="41" spans="1:12">
      <c r="A41" s="73" t="s">
        <v>1511</v>
      </c>
      <c r="B41" s="72" t="s">
        <v>598</v>
      </c>
      <c r="C41" s="72" t="s">
        <v>599</v>
      </c>
      <c r="D41" s="70" t="s">
        <v>1245</v>
      </c>
      <c r="E41" s="71" t="s">
        <v>1267</v>
      </c>
      <c r="F41" s="65"/>
      <c r="G41" s="64" t="s">
        <v>4</v>
      </c>
      <c r="H41" s="64"/>
      <c r="I41" s="63"/>
      <c r="J41" s="62" t="s">
        <v>1244</v>
      </c>
      <c r="K41" s="55" t="s">
        <v>0</v>
      </c>
      <c r="L41" s="53" t="s">
        <v>0</v>
      </c>
    </row>
    <row r="42" spans="1:12">
      <c r="A42" s="73" t="s">
        <v>1511</v>
      </c>
      <c r="B42" s="403" t="s">
        <v>589</v>
      </c>
      <c r="C42" s="70" t="s">
        <v>680</v>
      </c>
      <c r="D42" s="70" t="s">
        <v>1243</v>
      </c>
      <c r="E42" s="71" t="s">
        <v>1268</v>
      </c>
      <c r="F42" s="65" t="s">
        <v>4</v>
      </c>
      <c r="G42" s="64" t="s">
        <v>4</v>
      </c>
      <c r="H42" s="64" t="s">
        <v>4</v>
      </c>
      <c r="I42" s="63" t="s">
        <v>4</v>
      </c>
      <c r="J42" s="62" t="s">
        <v>1244</v>
      </c>
      <c r="K42" s="55" t="s">
        <v>1244</v>
      </c>
      <c r="L42" s="53" t="s">
        <v>1244</v>
      </c>
    </row>
    <row r="43" spans="1:12">
      <c r="A43" s="73" t="s">
        <v>1511</v>
      </c>
      <c r="B43" s="72" t="s">
        <v>589</v>
      </c>
      <c r="C43" s="72" t="s">
        <v>680</v>
      </c>
      <c r="D43" s="70" t="s">
        <v>1245</v>
      </c>
      <c r="E43" s="71" t="s">
        <v>1268</v>
      </c>
      <c r="F43" s="65" t="s">
        <v>4</v>
      </c>
      <c r="G43" s="64" t="s">
        <v>4</v>
      </c>
      <c r="H43" s="64" t="s">
        <v>4</v>
      </c>
      <c r="I43" s="63" t="s">
        <v>4</v>
      </c>
      <c r="J43" s="62" t="s">
        <v>1244</v>
      </c>
      <c r="K43" s="55" t="s">
        <v>1244</v>
      </c>
      <c r="L43" s="53" t="s">
        <v>1244</v>
      </c>
    </row>
    <row r="44" spans="1:12">
      <c r="A44" s="73" t="s">
        <v>1511</v>
      </c>
      <c r="B44" s="72" t="s">
        <v>589</v>
      </c>
      <c r="C44" s="70" t="s">
        <v>654</v>
      </c>
      <c r="D44" s="70" t="s">
        <v>1243</v>
      </c>
      <c r="E44" s="71" t="s">
        <v>1268</v>
      </c>
      <c r="F44" s="65" t="s">
        <v>4</v>
      </c>
      <c r="G44" s="64" t="s">
        <v>4</v>
      </c>
      <c r="H44" s="64" t="s">
        <v>4</v>
      </c>
      <c r="I44" s="63" t="s">
        <v>4</v>
      </c>
      <c r="J44" s="62" t="s">
        <v>1244</v>
      </c>
      <c r="K44" s="55" t="s">
        <v>1244</v>
      </c>
      <c r="L44" s="53" t="s">
        <v>0</v>
      </c>
    </row>
    <row r="45" spans="1:12">
      <c r="A45" s="73" t="s">
        <v>1511</v>
      </c>
      <c r="B45" s="72" t="s">
        <v>589</v>
      </c>
      <c r="C45" s="72" t="s">
        <v>654</v>
      </c>
      <c r="D45" s="70" t="s">
        <v>1245</v>
      </c>
      <c r="E45" s="71" t="s">
        <v>1268</v>
      </c>
      <c r="F45" s="65" t="s">
        <v>4</v>
      </c>
      <c r="G45" s="64" t="s">
        <v>4</v>
      </c>
      <c r="H45" s="64" t="s">
        <v>4</v>
      </c>
      <c r="I45" s="63" t="s">
        <v>4</v>
      </c>
      <c r="J45" s="62" t="s">
        <v>1244</v>
      </c>
      <c r="K45" s="55" t="s">
        <v>1244</v>
      </c>
      <c r="L45" s="53" t="s">
        <v>0</v>
      </c>
    </row>
    <row r="46" spans="1:12">
      <c r="A46" s="73" t="s">
        <v>1511</v>
      </c>
      <c r="B46" s="72" t="s">
        <v>589</v>
      </c>
      <c r="C46" s="70" t="s">
        <v>630</v>
      </c>
      <c r="D46" s="70" t="s">
        <v>1243</v>
      </c>
      <c r="E46" s="71" t="s">
        <v>1261</v>
      </c>
      <c r="F46" s="65" t="s">
        <v>4</v>
      </c>
      <c r="G46" s="64" t="s">
        <v>4</v>
      </c>
      <c r="H46" s="64" t="s">
        <v>4</v>
      </c>
      <c r="I46" s="63" t="s">
        <v>4</v>
      </c>
      <c r="J46" s="62" t="s">
        <v>1244</v>
      </c>
      <c r="K46" s="55" t="s">
        <v>1244</v>
      </c>
      <c r="L46" s="53" t="s">
        <v>0</v>
      </c>
    </row>
    <row r="47" spans="1:12">
      <c r="A47" s="73" t="s">
        <v>1511</v>
      </c>
      <c r="B47" s="72" t="s">
        <v>589</v>
      </c>
      <c r="C47" s="72" t="s">
        <v>630</v>
      </c>
      <c r="D47" s="70" t="s">
        <v>1245</v>
      </c>
      <c r="E47" s="71" t="s">
        <v>1261</v>
      </c>
      <c r="F47" s="65"/>
      <c r="G47" s="64"/>
      <c r="H47" s="64" t="s">
        <v>4</v>
      </c>
      <c r="I47" s="63" t="s">
        <v>4</v>
      </c>
      <c r="J47" s="62" t="s">
        <v>1244</v>
      </c>
      <c r="K47" s="55" t="s">
        <v>1244</v>
      </c>
      <c r="L47" s="53" t="s">
        <v>0</v>
      </c>
    </row>
    <row r="48" spans="1:12">
      <c r="A48" s="73" t="s">
        <v>1511</v>
      </c>
      <c r="B48" s="72" t="s">
        <v>589</v>
      </c>
      <c r="C48" s="70" t="s">
        <v>605</v>
      </c>
      <c r="D48" s="70" t="s">
        <v>1243</v>
      </c>
      <c r="E48" s="71" t="s">
        <v>1261</v>
      </c>
      <c r="F48" s="65" t="s">
        <v>4</v>
      </c>
      <c r="G48" s="64" t="s">
        <v>4</v>
      </c>
      <c r="H48" s="64" t="s">
        <v>4</v>
      </c>
      <c r="I48" s="63" t="s">
        <v>4</v>
      </c>
      <c r="J48" s="62" t="s">
        <v>1244</v>
      </c>
      <c r="K48" s="55" t="s">
        <v>1244</v>
      </c>
      <c r="L48" s="53" t="s">
        <v>0</v>
      </c>
    </row>
    <row r="49" spans="1:12">
      <c r="A49" s="73" t="s">
        <v>1511</v>
      </c>
      <c r="B49" s="72" t="s">
        <v>589</v>
      </c>
      <c r="C49" s="70" t="s">
        <v>594</v>
      </c>
      <c r="D49" s="70" t="s">
        <v>1243</v>
      </c>
      <c r="E49" s="71" t="s">
        <v>1256</v>
      </c>
      <c r="F49" s="65"/>
      <c r="G49" s="64" t="s">
        <v>4</v>
      </c>
      <c r="H49" s="64"/>
      <c r="I49" s="63"/>
      <c r="J49" s="62" t="s">
        <v>1244</v>
      </c>
      <c r="K49" s="55" t="s">
        <v>0</v>
      </c>
      <c r="L49" s="53" t="s">
        <v>0</v>
      </c>
    </row>
    <row r="50" spans="1:12">
      <c r="A50" s="73" t="s">
        <v>1511</v>
      </c>
      <c r="B50" s="72" t="s">
        <v>589</v>
      </c>
      <c r="C50" s="72" t="s">
        <v>594</v>
      </c>
      <c r="D50" s="70" t="s">
        <v>1245</v>
      </c>
      <c r="E50" s="71" t="s">
        <v>1256</v>
      </c>
      <c r="F50" s="65"/>
      <c r="G50" s="64" t="s">
        <v>4</v>
      </c>
      <c r="H50" s="64"/>
      <c r="I50" s="63"/>
      <c r="J50" s="62" t="s">
        <v>1244</v>
      </c>
      <c r="K50" s="55" t="s">
        <v>0</v>
      </c>
      <c r="L50" s="53" t="s">
        <v>0</v>
      </c>
    </row>
    <row r="51" spans="1:12">
      <c r="A51" s="73" t="s">
        <v>1511</v>
      </c>
      <c r="B51" s="72" t="s">
        <v>589</v>
      </c>
      <c r="C51" s="70" t="s">
        <v>590</v>
      </c>
      <c r="D51" s="70" t="s">
        <v>1243</v>
      </c>
      <c r="E51" s="71" t="s">
        <v>1263</v>
      </c>
      <c r="F51" s="65"/>
      <c r="G51" s="64" t="s">
        <v>4</v>
      </c>
      <c r="H51" s="64"/>
      <c r="I51" s="63"/>
      <c r="J51" s="62" t="s">
        <v>1244</v>
      </c>
      <c r="K51" s="55" t="s">
        <v>0</v>
      </c>
      <c r="L51" s="53" t="s">
        <v>0</v>
      </c>
    </row>
    <row r="52" spans="1:12">
      <c r="A52" s="73" t="s">
        <v>1511</v>
      </c>
      <c r="B52" s="72" t="s">
        <v>589</v>
      </c>
      <c r="C52" s="72" t="s">
        <v>590</v>
      </c>
      <c r="D52" s="70" t="s">
        <v>1245</v>
      </c>
      <c r="E52" s="71" t="s">
        <v>1263</v>
      </c>
      <c r="F52" s="65"/>
      <c r="G52" s="64" t="s">
        <v>4</v>
      </c>
      <c r="H52" s="64"/>
      <c r="I52" s="63"/>
      <c r="J52" s="62" t="s">
        <v>1244</v>
      </c>
      <c r="K52" s="55" t="s">
        <v>0</v>
      </c>
      <c r="L52" s="53" t="s">
        <v>0</v>
      </c>
    </row>
    <row r="53" spans="1:12" ht="15.75" thickBot="1">
      <c r="A53" s="448" t="s">
        <v>1512</v>
      </c>
      <c r="B53" s="449" t="s">
        <v>775</v>
      </c>
      <c r="C53" s="35" t="s">
        <v>776</v>
      </c>
      <c r="D53" s="35" t="s">
        <v>1243</v>
      </c>
      <c r="E53" s="37" t="s">
        <v>1256</v>
      </c>
      <c r="F53" s="31" t="s">
        <v>4</v>
      </c>
      <c r="G53" s="30" t="s">
        <v>4</v>
      </c>
      <c r="H53" s="30" t="s">
        <v>4</v>
      </c>
      <c r="I53" s="29" t="s">
        <v>4</v>
      </c>
      <c r="J53" s="28" t="s">
        <v>1244</v>
      </c>
      <c r="K53" s="23" t="s">
        <v>1244</v>
      </c>
      <c r="L53" s="21" t="s">
        <v>0</v>
      </c>
    </row>
    <row r="54" spans="1:12">
      <c r="A54" s="447" t="s">
        <v>1513</v>
      </c>
      <c r="B54" s="446" t="s">
        <v>314</v>
      </c>
      <c r="C54" s="105" t="s">
        <v>363</v>
      </c>
      <c r="D54" s="105" t="s">
        <v>1243</v>
      </c>
      <c r="E54" s="106" t="s">
        <v>1254</v>
      </c>
      <c r="F54" s="100"/>
      <c r="G54" s="99" t="s">
        <v>4</v>
      </c>
      <c r="H54" s="99" t="s">
        <v>4</v>
      </c>
      <c r="I54" s="98"/>
      <c r="J54" s="97" t="s">
        <v>1244</v>
      </c>
      <c r="K54" s="90" t="s">
        <v>1244</v>
      </c>
      <c r="L54" s="88" t="s">
        <v>1244</v>
      </c>
    </row>
    <row r="55" spans="1:12">
      <c r="A55" s="73" t="s">
        <v>1513</v>
      </c>
      <c r="B55" s="72" t="s">
        <v>314</v>
      </c>
      <c r="C55" s="72" t="s">
        <v>363</v>
      </c>
      <c r="D55" s="70" t="s">
        <v>1245</v>
      </c>
      <c r="E55" s="71" t="s">
        <v>1254</v>
      </c>
      <c r="F55" s="65"/>
      <c r="G55" s="64" t="s">
        <v>4</v>
      </c>
      <c r="H55" s="64" t="s">
        <v>4</v>
      </c>
      <c r="I55" s="63"/>
      <c r="J55" s="62" t="s">
        <v>0</v>
      </c>
      <c r="K55" s="55" t="s">
        <v>0</v>
      </c>
      <c r="L55" s="53" t="s">
        <v>1244</v>
      </c>
    </row>
    <row r="56" spans="1:12">
      <c r="A56" s="73" t="s">
        <v>1513</v>
      </c>
      <c r="B56" s="72" t="s">
        <v>314</v>
      </c>
      <c r="C56" s="72" t="s">
        <v>363</v>
      </c>
      <c r="D56" s="70" t="s">
        <v>1246</v>
      </c>
      <c r="E56" s="71" t="s">
        <v>1254</v>
      </c>
      <c r="F56" s="65"/>
      <c r="G56" s="64" t="s">
        <v>4</v>
      </c>
      <c r="H56" s="64" t="s">
        <v>4</v>
      </c>
      <c r="I56" s="63"/>
      <c r="J56" s="62" t="s">
        <v>0</v>
      </c>
      <c r="K56" s="55" t="s">
        <v>0</v>
      </c>
      <c r="L56" s="53" t="s">
        <v>1244</v>
      </c>
    </row>
    <row r="57" spans="1:12">
      <c r="A57" s="73" t="s">
        <v>1513</v>
      </c>
      <c r="B57" s="72" t="s">
        <v>314</v>
      </c>
      <c r="C57" s="72" t="s">
        <v>363</v>
      </c>
      <c r="D57" s="70" t="s">
        <v>1247</v>
      </c>
      <c r="E57" s="71" t="s">
        <v>1254</v>
      </c>
      <c r="F57" s="65"/>
      <c r="G57" s="64" t="s">
        <v>4</v>
      </c>
      <c r="H57" s="64" t="s">
        <v>4</v>
      </c>
      <c r="I57" s="63"/>
      <c r="J57" s="62" t="s">
        <v>0</v>
      </c>
      <c r="K57" s="55" t="s">
        <v>0</v>
      </c>
      <c r="L57" s="53" t="s">
        <v>1244</v>
      </c>
    </row>
    <row r="58" spans="1:12">
      <c r="A58" s="73" t="s">
        <v>1513</v>
      </c>
      <c r="B58" s="72" t="s">
        <v>314</v>
      </c>
      <c r="C58" s="70" t="s">
        <v>338</v>
      </c>
      <c r="D58" s="70" t="s">
        <v>1243</v>
      </c>
      <c r="E58" s="71" t="s">
        <v>1255</v>
      </c>
      <c r="F58" s="65" t="s">
        <v>4</v>
      </c>
      <c r="G58" s="64" t="s">
        <v>4</v>
      </c>
      <c r="H58" s="64" t="s">
        <v>4</v>
      </c>
      <c r="I58" s="63" t="s">
        <v>4</v>
      </c>
      <c r="J58" s="62" t="s">
        <v>1244</v>
      </c>
      <c r="K58" s="55" t="s">
        <v>1244</v>
      </c>
      <c r="L58" s="53" t="s">
        <v>1244</v>
      </c>
    </row>
    <row r="59" spans="1:12">
      <c r="A59" s="73" t="s">
        <v>1513</v>
      </c>
      <c r="B59" s="72" t="s">
        <v>314</v>
      </c>
      <c r="C59" s="72" t="s">
        <v>338</v>
      </c>
      <c r="D59" s="70" t="s">
        <v>1245</v>
      </c>
      <c r="E59" s="71" t="s">
        <v>1255</v>
      </c>
      <c r="F59" s="65" t="s">
        <v>4</v>
      </c>
      <c r="G59" s="64" t="s">
        <v>4</v>
      </c>
      <c r="H59" s="64" t="s">
        <v>4</v>
      </c>
      <c r="I59" s="63" t="s">
        <v>4</v>
      </c>
      <c r="J59" s="157" t="s">
        <v>1244</v>
      </c>
      <c r="K59" s="55" t="s">
        <v>0</v>
      </c>
      <c r="L59" s="53" t="s">
        <v>1244</v>
      </c>
    </row>
    <row r="60" spans="1:12">
      <c r="A60" s="73" t="s">
        <v>1513</v>
      </c>
      <c r="B60" s="72" t="s">
        <v>314</v>
      </c>
      <c r="C60" s="72" t="s">
        <v>338</v>
      </c>
      <c r="D60" s="70" t="s">
        <v>1246</v>
      </c>
      <c r="E60" s="71" t="s">
        <v>1255</v>
      </c>
      <c r="F60" s="65" t="s">
        <v>4</v>
      </c>
      <c r="G60" s="64" t="s">
        <v>4</v>
      </c>
      <c r="H60" s="64" t="s">
        <v>4</v>
      </c>
      <c r="I60" s="63"/>
      <c r="J60" s="157" t="s">
        <v>0</v>
      </c>
      <c r="K60" s="55" t="s">
        <v>0</v>
      </c>
      <c r="L60" s="53" t="s">
        <v>1244</v>
      </c>
    </row>
    <row r="61" spans="1:12">
      <c r="A61" s="73" t="s">
        <v>1513</v>
      </c>
      <c r="B61" s="72" t="s">
        <v>314</v>
      </c>
      <c r="C61" s="72" t="s">
        <v>338</v>
      </c>
      <c r="D61" s="70" t="s">
        <v>1247</v>
      </c>
      <c r="E61" s="71" t="s">
        <v>1255</v>
      </c>
      <c r="F61" s="65"/>
      <c r="G61" s="64" t="s">
        <v>4</v>
      </c>
      <c r="H61" s="64" t="s">
        <v>4</v>
      </c>
      <c r="I61" s="63"/>
      <c r="J61" s="62" t="s">
        <v>0</v>
      </c>
      <c r="K61" s="55" t="s">
        <v>0</v>
      </c>
      <c r="L61" s="53" t="s">
        <v>1244</v>
      </c>
    </row>
    <row r="62" spans="1:12">
      <c r="A62" s="73" t="s">
        <v>1513</v>
      </c>
      <c r="B62" s="72" t="s">
        <v>314</v>
      </c>
      <c r="C62" s="70" t="s">
        <v>315</v>
      </c>
      <c r="D62" s="70" t="s">
        <v>1243</v>
      </c>
      <c r="E62" s="71" t="s">
        <v>1255</v>
      </c>
      <c r="F62" s="65" t="s">
        <v>4</v>
      </c>
      <c r="G62" s="64" t="s">
        <v>4</v>
      </c>
      <c r="H62" s="64" t="s">
        <v>4</v>
      </c>
      <c r="I62" s="63" t="s">
        <v>4</v>
      </c>
      <c r="J62" s="62" t="s">
        <v>1244</v>
      </c>
      <c r="K62" s="55" t="s">
        <v>1244</v>
      </c>
      <c r="L62" s="53" t="s">
        <v>1244</v>
      </c>
    </row>
    <row r="63" spans="1:12">
      <c r="A63" s="73" t="s">
        <v>1513</v>
      </c>
      <c r="B63" s="72" t="s">
        <v>314</v>
      </c>
      <c r="C63" s="72" t="s">
        <v>315</v>
      </c>
      <c r="D63" s="70" t="s">
        <v>1245</v>
      </c>
      <c r="E63" s="71" t="s">
        <v>1255</v>
      </c>
      <c r="F63" s="65" t="s">
        <v>4</v>
      </c>
      <c r="G63" s="64" t="s">
        <v>4</v>
      </c>
      <c r="H63" s="64" t="s">
        <v>4</v>
      </c>
      <c r="I63" s="63" t="s">
        <v>4</v>
      </c>
      <c r="J63" s="157" t="s">
        <v>1244</v>
      </c>
      <c r="K63" s="55" t="s">
        <v>0</v>
      </c>
      <c r="L63" s="53" t="s">
        <v>1244</v>
      </c>
    </row>
    <row r="64" spans="1:12">
      <c r="A64" s="73" t="s">
        <v>1513</v>
      </c>
      <c r="B64" s="72" t="s">
        <v>314</v>
      </c>
      <c r="C64" s="72" t="s">
        <v>315</v>
      </c>
      <c r="D64" s="70" t="s">
        <v>1246</v>
      </c>
      <c r="E64" s="71" t="s">
        <v>1255</v>
      </c>
      <c r="F64" s="65" t="s">
        <v>4</v>
      </c>
      <c r="G64" s="64" t="s">
        <v>4</v>
      </c>
      <c r="H64" s="64" t="s">
        <v>4</v>
      </c>
      <c r="I64" s="63"/>
      <c r="J64" s="157" t="s">
        <v>0</v>
      </c>
      <c r="K64" s="55" t="s">
        <v>0</v>
      </c>
      <c r="L64" s="53" t="s">
        <v>1244</v>
      </c>
    </row>
    <row r="65" spans="1:12">
      <c r="A65" s="73" t="s">
        <v>1513</v>
      </c>
      <c r="B65" s="72" t="s">
        <v>314</v>
      </c>
      <c r="C65" s="72" t="s">
        <v>315</v>
      </c>
      <c r="D65" s="70" t="s">
        <v>1247</v>
      </c>
      <c r="E65" s="71" t="s">
        <v>1255</v>
      </c>
      <c r="F65" s="65"/>
      <c r="G65" s="64" t="s">
        <v>4</v>
      </c>
      <c r="H65" s="64" t="s">
        <v>4</v>
      </c>
      <c r="I65" s="63"/>
      <c r="J65" s="62" t="s">
        <v>0</v>
      </c>
      <c r="K65" s="55" t="s">
        <v>0</v>
      </c>
      <c r="L65" s="53" t="s">
        <v>1244</v>
      </c>
    </row>
    <row r="66" spans="1:12">
      <c r="A66" s="73" t="s">
        <v>1513</v>
      </c>
      <c r="B66" s="70" t="s">
        <v>278</v>
      </c>
      <c r="C66" s="70" t="s">
        <v>301</v>
      </c>
      <c r="D66" s="70" t="s">
        <v>1243</v>
      </c>
      <c r="E66" s="71" t="s">
        <v>1299</v>
      </c>
      <c r="F66" s="65" t="s">
        <v>4</v>
      </c>
      <c r="G66" s="64" t="s">
        <v>4</v>
      </c>
      <c r="H66" s="64" t="s">
        <v>4</v>
      </c>
      <c r="I66" s="63" t="s">
        <v>4</v>
      </c>
      <c r="J66" s="62" t="s">
        <v>1244</v>
      </c>
      <c r="K66" s="55" t="s">
        <v>1244</v>
      </c>
      <c r="L66" s="53" t="s">
        <v>1244</v>
      </c>
    </row>
    <row r="67" spans="1:12">
      <c r="A67" s="73" t="s">
        <v>1513</v>
      </c>
      <c r="B67" s="72" t="s">
        <v>278</v>
      </c>
      <c r="C67" s="72" t="s">
        <v>301</v>
      </c>
      <c r="D67" s="70" t="s">
        <v>1245</v>
      </c>
      <c r="E67" s="71" t="s">
        <v>1299</v>
      </c>
      <c r="F67" s="65" t="s">
        <v>4</v>
      </c>
      <c r="G67" s="64" t="s">
        <v>4</v>
      </c>
      <c r="H67" s="64" t="s">
        <v>4</v>
      </c>
      <c r="I67" s="63" t="s">
        <v>4</v>
      </c>
      <c r="J67" s="157" t="s">
        <v>1244</v>
      </c>
      <c r="K67" s="55" t="s">
        <v>0</v>
      </c>
      <c r="L67" s="53" t="s">
        <v>1244</v>
      </c>
    </row>
    <row r="68" spans="1:12">
      <c r="A68" s="73" t="s">
        <v>1513</v>
      </c>
      <c r="B68" s="72" t="s">
        <v>278</v>
      </c>
      <c r="C68" s="72" t="s">
        <v>301</v>
      </c>
      <c r="D68" s="70" t="s">
        <v>1246</v>
      </c>
      <c r="E68" s="71" t="s">
        <v>1299</v>
      </c>
      <c r="F68" s="65" t="s">
        <v>4</v>
      </c>
      <c r="G68" s="64" t="s">
        <v>4</v>
      </c>
      <c r="H68" s="64" t="s">
        <v>4</v>
      </c>
      <c r="I68" s="63"/>
      <c r="J68" s="157" t="s">
        <v>0</v>
      </c>
      <c r="K68" s="55" t="s">
        <v>0</v>
      </c>
      <c r="L68" s="53" t="s">
        <v>1244</v>
      </c>
    </row>
    <row r="69" spans="1:12">
      <c r="A69" s="73" t="s">
        <v>1513</v>
      </c>
      <c r="B69" s="72" t="s">
        <v>278</v>
      </c>
      <c r="C69" s="72" t="s">
        <v>301</v>
      </c>
      <c r="D69" s="70" t="s">
        <v>1247</v>
      </c>
      <c r="E69" s="71" t="s">
        <v>1299</v>
      </c>
      <c r="F69" s="65"/>
      <c r="G69" s="64" t="s">
        <v>4</v>
      </c>
      <c r="H69" s="64" t="s">
        <v>4</v>
      </c>
      <c r="I69" s="63"/>
      <c r="J69" s="62" t="s">
        <v>0</v>
      </c>
      <c r="K69" s="55" t="s">
        <v>0</v>
      </c>
      <c r="L69" s="53" t="s">
        <v>1244</v>
      </c>
    </row>
    <row r="70" spans="1:12">
      <c r="A70" s="73" t="s">
        <v>1513</v>
      </c>
      <c r="B70" s="72" t="s">
        <v>278</v>
      </c>
      <c r="C70" s="70" t="s">
        <v>279</v>
      </c>
      <c r="D70" s="70" t="s">
        <v>1243</v>
      </c>
      <c r="E70" s="71" t="s">
        <v>1256</v>
      </c>
      <c r="F70" s="65" t="s">
        <v>4</v>
      </c>
      <c r="G70" s="64" t="s">
        <v>4</v>
      </c>
      <c r="H70" s="64" t="s">
        <v>4</v>
      </c>
      <c r="I70" s="63" t="s">
        <v>4</v>
      </c>
      <c r="J70" s="62" t="s">
        <v>1244</v>
      </c>
      <c r="K70" s="55" t="s">
        <v>1244</v>
      </c>
      <c r="L70" s="53" t="s">
        <v>1244</v>
      </c>
    </row>
    <row r="71" spans="1:12">
      <c r="A71" s="73" t="s">
        <v>1513</v>
      </c>
      <c r="B71" s="72" t="s">
        <v>278</v>
      </c>
      <c r="C71" s="72" t="s">
        <v>279</v>
      </c>
      <c r="D71" s="70" t="s">
        <v>1245</v>
      </c>
      <c r="E71" s="71" t="s">
        <v>1256</v>
      </c>
      <c r="F71" s="65" t="s">
        <v>4</v>
      </c>
      <c r="G71" s="64" t="s">
        <v>4</v>
      </c>
      <c r="H71" s="64" t="s">
        <v>4</v>
      </c>
      <c r="I71" s="63" t="s">
        <v>4</v>
      </c>
      <c r="J71" s="157" t="s">
        <v>1244</v>
      </c>
      <c r="K71" s="55" t="s">
        <v>0</v>
      </c>
      <c r="L71" s="53" t="s">
        <v>1244</v>
      </c>
    </row>
    <row r="72" spans="1:12">
      <c r="A72" s="73" t="s">
        <v>1513</v>
      </c>
      <c r="B72" s="72" t="s">
        <v>278</v>
      </c>
      <c r="C72" s="72" t="s">
        <v>279</v>
      </c>
      <c r="D72" s="70" t="s">
        <v>1246</v>
      </c>
      <c r="E72" s="71" t="s">
        <v>1256</v>
      </c>
      <c r="F72" s="65" t="s">
        <v>4</v>
      </c>
      <c r="G72" s="64" t="s">
        <v>4</v>
      </c>
      <c r="H72" s="64" t="s">
        <v>4</v>
      </c>
      <c r="I72" s="63"/>
      <c r="J72" s="157" t="s">
        <v>0</v>
      </c>
      <c r="K72" s="55" t="s">
        <v>0</v>
      </c>
      <c r="L72" s="53" t="s">
        <v>1244</v>
      </c>
    </row>
    <row r="73" spans="1:12">
      <c r="A73" s="73" t="s">
        <v>1513</v>
      </c>
      <c r="B73" s="72" t="s">
        <v>278</v>
      </c>
      <c r="C73" s="72" t="s">
        <v>279</v>
      </c>
      <c r="D73" s="70" t="s">
        <v>1247</v>
      </c>
      <c r="E73" s="71" t="s">
        <v>1256</v>
      </c>
      <c r="F73" s="65"/>
      <c r="G73" s="64" t="s">
        <v>4</v>
      </c>
      <c r="H73" s="64" t="s">
        <v>4</v>
      </c>
      <c r="I73" s="63"/>
      <c r="J73" s="62" t="s">
        <v>0</v>
      </c>
      <c r="K73" s="55" t="s">
        <v>0</v>
      </c>
      <c r="L73" s="53" t="s">
        <v>1244</v>
      </c>
    </row>
    <row r="74" spans="1:12">
      <c r="A74" s="73" t="s">
        <v>1513</v>
      </c>
      <c r="B74" s="70" t="s">
        <v>195</v>
      </c>
      <c r="C74" s="70" t="s">
        <v>241</v>
      </c>
      <c r="D74" s="70" t="s">
        <v>1243</v>
      </c>
      <c r="E74" s="71" t="s">
        <v>1257</v>
      </c>
      <c r="F74" s="65" t="s">
        <v>4</v>
      </c>
      <c r="G74" s="64" t="s">
        <v>4</v>
      </c>
      <c r="H74" s="64" t="s">
        <v>4</v>
      </c>
      <c r="I74" s="63" t="s">
        <v>4</v>
      </c>
      <c r="J74" s="62" t="s">
        <v>1244</v>
      </c>
      <c r="K74" s="55" t="s">
        <v>1244</v>
      </c>
      <c r="L74" s="53" t="s">
        <v>1244</v>
      </c>
    </row>
    <row r="75" spans="1:12">
      <c r="A75" s="73" t="s">
        <v>1513</v>
      </c>
      <c r="B75" s="72" t="s">
        <v>195</v>
      </c>
      <c r="C75" s="72" t="s">
        <v>241</v>
      </c>
      <c r="D75" s="70" t="s">
        <v>1245</v>
      </c>
      <c r="E75" s="71" t="s">
        <v>1257</v>
      </c>
      <c r="F75" s="65" t="s">
        <v>4</v>
      </c>
      <c r="G75" s="64" t="s">
        <v>4</v>
      </c>
      <c r="H75" s="64" t="s">
        <v>4</v>
      </c>
      <c r="I75" s="63" t="s">
        <v>4</v>
      </c>
      <c r="J75" s="157" t="s">
        <v>1244</v>
      </c>
      <c r="K75" s="55" t="s">
        <v>0</v>
      </c>
      <c r="L75" s="53" t="s">
        <v>1244</v>
      </c>
    </row>
    <row r="76" spans="1:12">
      <c r="A76" s="73" t="s">
        <v>1513</v>
      </c>
      <c r="B76" s="72" t="s">
        <v>195</v>
      </c>
      <c r="C76" s="72" t="s">
        <v>241</v>
      </c>
      <c r="D76" s="70" t="s">
        <v>1246</v>
      </c>
      <c r="E76" s="71" t="s">
        <v>1257</v>
      </c>
      <c r="F76" s="65" t="s">
        <v>4</v>
      </c>
      <c r="G76" s="64" t="s">
        <v>4</v>
      </c>
      <c r="H76" s="64" t="s">
        <v>4</v>
      </c>
      <c r="I76" s="63"/>
      <c r="J76" s="157" t="s">
        <v>0</v>
      </c>
      <c r="K76" s="55" t="s">
        <v>0</v>
      </c>
      <c r="L76" s="53" t="s">
        <v>1244</v>
      </c>
    </row>
    <row r="77" spans="1:12">
      <c r="A77" s="73" t="s">
        <v>1513</v>
      </c>
      <c r="B77" s="72" t="s">
        <v>195</v>
      </c>
      <c r="C77" s="72" t="s">
        <v>241</v>
      </c>
      <c r="D77" s="70" t="s">
        <v>1247</v>
      </c>
      <c r="E77" s="71" t="s">
        <v>1257</v>
      </c>
      <c r="F77" s="65"/>
      <c r="G77" s="64" t="s">
        <v>4</v>
      </c>
      <c r="H77" s="64" t="s">
        <v>4</v>
      </c>
      <c r="I77" s="63"/>
      <c r="J77" s="62" t="s">
        <v>0</v>
      </c>
      <c r="K77" s="55" t="s">
        <v>0</v>
      </c>
      <c r="L77" s="53" t="s">
        <v>1244</v>
      </c>
    </row>
    <row r="78" spans="1:12">
      <c r="A78" s="73" t="s">
        <v>1513</v>
      </c>
      <c r="B78" s="72" t="s">
        <v>195</v>
      </c>
      <c r="C78" s="70" t="s">
        <v>196</v>
      </c>
      <c r="D78" s="70" t="s">
        <v>1243</v>
      </c>
      <c r="E78" s="71" t="s">
        <v>1257</v>
      </c>
      <c r="F78" s="65" t="s">
        <v>4</v>
      </c>
      <c r="G78" s="64" t="s">
        <v>4</v>
      </c>
      <c r="H78" s="64" t="s">
        <v>4</v>
      </c>
      <c r="I78" s="63" t="s">
        <v>4</v>
      </c>
      <c r="J78" s="62" t="s">
        <v>1244</v>
      </c>
      <c r="K78" s="55" t="s">
        <v>1244</v>
      </c>
      <c r="L78" s="53" t="s">
        <v>1244</v>
      </c>
    </row>
    <row r="79" spans="1:12">
      <c r="A79" s="73" t="s">
        <v>1513</v>
      </c>
      <c r="B79" s="72" t="s">
        <v>195</v>
      </c>
      <c r="C79" s="72" t="s">
        <v>196</v>
      </c>
      <c r="D79" s="70" t="s">
        <v>1245</v>
      </c>
      <c r="E79" s="71" t="s">
        <v>1257</v>
      </c>
      <c r="F79" s="65" t="s">
        <v>4</v>
      </c>
      <c r="G79" s="64" t="s">
        <v>4</v>
      </c>
      <c r="H79" s="64" t="s">
        <v>4</v>
      </c>
      <c r="I79" s="63" t="s">
        <v>4</v>
      </c>
      <c r="J79" s="157" t="s">
        <v>1244</v>
      </c>
      <c r="K79" s="55" t="s">
        <v>0</v>
      </c>
      <c r="L79" s="53" t="s">
        <v>1244</v>
      </c>
    </row>
    <row r="80" spans="1:12">
      <c r="A80" s="73" t="s">
        <v>1513</v>
      </c>
      <c r="B80" s="72" t="s">
        <v>195</v>
      </c>
      <c r="C80" s="72" t="s">
        <v>196</v>
      </c>
      <c r="D80" s="70" t="s">
        <v>1246</v>
      </c>
      <c r="E80" s="71" t="s">
        <v>1257</v>
      </c>
      <c r="F80" s="65" t="s">
        <v>4</v>
      </c>
      <c r="G80" s="64" t="s">
        <v>4</v>
      </c>
      <c r="H80" s="64" t="s">
        <v>4</v>
      </c>
      <c r="I80" s="63"/>
      <c r="J80" s="157" t="s">
        <v>0</v>
      </c>
      <c r="K80" s="55" t="s">
        <v>0</v>
      </c>
      <c r="L80" s="53" t="s">
        <v>1244</v>
      </c>
    </row>
    <row r="81" spans="1:12">
      <c r="A81" s="73" t="s">
        <v>1513</v>
      </c>
      <c r="B81" s="72" t="s">
        <v>195</v>
      </c>
      <c r="C81" s="72" t="s">
        <v>196</v>
      </c>
      <c r="D81" s="70" t="s">
        <v>1247</v>
      </c>
      <c r="E81" s="71" t="s">
        <v>1257</v>
      </c>
      <c r="F81" s="65"/>
      <c r="G81" s="64" t="s">
        <v>4</v>
      </c>
      <c r="H81" s="64" t="s">
        <v>4</v>
      </c>
      <c r="I81" s="63"/>
      <c r="J81" s="62" t="s">
        <v>0</v>
      </c>
      <c r="K81" s="55" t="s">
        <v>0</v>
      </c>
      <c r="L81" s="53" t="s">
        <v>1244</v>
      </c>
    </row>
    <row r="82" spans="1:12">
      <c r="A82" s="73" t="s">
        <v>1513</v>
      </c>
      <c r="B82" s="70" t="s">
        <v>178</v>
      </c>
      <c r="C82" s="70" t="s">
        <v>182</v>
      </c>
      <c r="D82" s="70" t="s">
        <v>1243</v>
      </c>
      <c r="E82" s="71" t="s">
        <v>1258</v>
      </c>
      <c r="F82" s="65" t="s">
        <v>4</v>
      </c>
      <c r="G82" s="64" t="s">
        <v>4</v>
      </c>
      <c r="H82" s="64" t="s">
        <v>4</v>
      </c>
      <c r="I82" s="63" t="s">
        <v>4</v>
      </c>
      <c r="J82" s="62" t="s">
        <v>1244</v>
      </c>
      <c r="K82" s="55" t="s">
        <v>1244</v>
      </c>
      <c r="L82" s="53" t="s">
        <v>1244</v>
      </c>
    </row>
    <row r="83" spans="1:12">
      <c r="A83" s="73" t="s">
        <v>1513</v>
      </c>
      <c r="B83" s="72" t="s">
        <v>178</v>
      </c>
      <c r="C83" s="72" t="s">
        <v>182</v>
      </c>
      <c r="D83" s="70" t="s">
        <v>1245</v>
      </c>
      <c r="E83" s="71" t="s">
        <v>1258</v>
      </c>
      <c r="F83" s="65" t="s">
        <v>4</v>
      </c>
      <c r="G83" s="64" t="s">
        <v>4</v>
      </c>
      <c r="H83" s="64" t="s">
        <v>4</v>
      </c>
      <c r="I83" s="63" t="s">
        <v>4</v>
      </c>
      <c r="J83" s="62" t="s">
        <v>1244</v>
      </c>
      <c r="K83" s="55" t="s">
        <v>0</v>
      </c>
      <c r="L83" s="53" t="s">
        <v>1244</v>
      </c>
    </row>
    <row r="84" spans="1:12">
      <c r="A84" s="73" t="s">
        <v>1513</v>
      </c>
      <c r="B84" s="72" t="s">
        <v>178</v>
      </c>
      <c r="C84" s="72" t="s">
        <v>182</v>
      </c>
      <c r="D84" s="70" t="s">
        <v>1246</v>
      </c>
      <c r="E84" s="71" t="s">
        <v>1258</v>
      </c>
      <c r="F84" s="65" t="s">
        <v>4</v>
      </c>
      <c r="G84" s="64" t="s">
        <v>4</v>
      </c>
      <c r="H84" s="64" t="s">
        <v>4</v>
      </c>
      <c r="I84" s="63"/>
      <c r="J84" s="62" t="s">
        <v>0</v>
      </c>
      <c r="K84" s="55" t="s">
        <v>0</v>
      </c>
      <c r="L84" s="53" t="s">
        <v>1244</v>
      </c>
    </row>
    <row r="85" spans="1:12" ht="15.75" thickBot="1">
      <c r="A85" s="73" t="s">
        <v>1513</v>
      </c>
      <c r="B85" s="72" t="s">
        <v>178</v>
      </c>
      <c r="C85" s="72" t="s">
        <v>182</v>
      </c>
      <c r="D85" s="70" t="s">
        <v>1247</v>
      </c>
      <c r="E85" s="71" t="s">
        <v>1258</v>
      </c>
      <c r="F85" s="65"/>
      <c r="G85" s="64" t="s">
        <v>4</v>
      </c>
      <c r="H85" s="64" t="s">
        <v>4</v>
      </c>
      <c r="I85" s="63"/>
      <c r="J85" s="62" t="s">
        <v>0</v>
      </c>
      <c r="K85" s="55" t="s">
        <v>0</v>
      </c>
      <c r="L85" s="53" t="s">
        <v>1244</v>
      </c>
    </row>
    <row r="86" spans="1:12">
      <c r="A86" s="107" t="s">
        <v>1514</v>
      </c>
      <c r="B86" s="105" t="s">
        <v>170</v>
      </c>
      <c r="C86" s="105" t="s">
        <v>174</v>
      </c>
      <c r="D86" s="105" t="s">
        <v>1243</v>
      </c>
      <c r="E86" s="106" t="s">
        <v>1266</v>
      </c>
      <c r="F86" s="100" t="s">
        <v>4</v>
      </c>
      <c r="G86" s="99" t="s">
        <v>4</v>
      </c>
      <c r="H86" s="99" t="s">
        <v>4</v>
      </c>
      <c r="I86" s="98" t="s">
        <v>4</v>
      </c>
      <c r="J86" s="97" t="s">
        <v>1244</v>
      </c>
      <c r="K86" s="90" t="s">
        <v>1244</v>
      </c>
      <c r="L86" s="88" t="s">
        <v>0</v>
      </c>
    </row>
    <row r="87" spans="1:12">
      <c r="A87" s="73" t="s">
        <v>1514</v>
      </c>
      <c r="B87" s="72" t="s">
        <v>170</v>
      </c>
      <c r="C87" s="70" t="s">
        <v>173</v>
      </c>
      <c r="D87" s="70" t="s">
        <v>1243</v>
      </c>
      <c r="E87" s="71" t="s">
        <v>1262</v>
      </c>
      <c r="F87" s="65" t="s">
        <v>4</v>
      </c>
      <c r="G87" s="64" t="s">
        <v>4</v>
      </c>
      <c r="H87" s="64" t="s">
        <v>4</v>
      </c>
      <c r="I87" s="63" t="s">
        <v>4</v>
      </c>
      <c r="J87" s="62" t="s">
        <v>1244</v>
      </c>
      <c r="K87" s="55" t="s">
        <v>0</v>
      </c>
      <c r="L87" s="53" t="s">
        <v>1244</v>
      </c>
    </row>
    <row r="88" spans="1:12">
      <c r="A88" s="73" t="s">
        <v>1514</v>
      </c>
      <c r="B88" s="72" t="s">
        <v>170</v>
      </c>
      <c r="C88" s="72" t="s">
        <v>173</v>
      </c>
      <c r="D88" s="70" t="s">
        <v>1285</v>
      </c>
      <c r="E88" s="71" t="s">
        <v>1285</v>
      </c>
      <c r="F88" s="65" t="s">
        <v>4</v>
      </c>
      <c r="G88" s="64" t="s">
        <v>4</v>
      </c>
      <c r="H88" s="64" t="s">
        <v>4</v>
      </c>
      <c r="I88" s="63" t="s">
        <v>4</v>
      </c>
      <c r="J88" s="62" t="s">
        <v>1244</v>
      </c>
      <c r="K88" s="55" t="s">
        <v>0</v>
      </c>
      <c r="L88" s="53" t="s">
        <v>1244</v>
      </c>
    </row>
    <row r="89" spans="1:12">
      <c r="A89" s="73" t="s">
        <v>1514</v>
      </c>
      <c r="B89" s="72" t="s">
        <v>170</v>
      </c>
      <c r="C89" s="70" t="s">
        <v>171</v>
      </c>
      <c r="D89" s="70" t="s">
        <v>1243</v>
      </c>
      <c r="E89" s="71" t="s">
        <v>1262</v>
      </c>
      <c r="F89" s="65" t="s">
        <v>4</v>
      </c>
      <c r="G89" s="64" t="s">
        <v>4</v>
      </c>
      <c r="H89" s="64" t="s">
        <v>4</v>
      </c>
      <c r="I89" s="63" t="s">
        <v>4</v>
      </c>
      <c r="J89" s="62" t="s">
        <v>1244</v>
      </c>
      <c r="K89" s="55" t="s">
        <v>1244</v>
      </c>
      <c r="L89" s="53" t="s">
        <v>1244</v>
      </c>
    </row>
    <row r="90" spans="1:12">
      <c r="A90" s="73" t="s">
        <v>1514</v>
      </c>
      <c r="B90" s="72" t="s">
        <v>170</v>
      </c>
      <c r="C90" s="72" t="s">
        <v>171</v>
      </c>
      <c r="D90" s="70" t="s">
        <v>1285</v>
      </c>
      <c r="E90" s="71" t="s">
        <v>1285</v>
      </c>
      <c r="F90" s="65" t="s">
        <v>4</v>
      </c>
      <c r="G90" s="64" t="s">
        <v>4</v>
      </c>
      <c r="H90" s="64" t="s">
        <v>4</v>
      </c>
      <c r="I90" s="63" t="s">
        <v>4</v>
      </c>
      <c r="J90" s="62" t="s">
        <v>1244</v>
      </c>
      <c r="K90" s="55"/>
      <c r="L90" s="53" t="s">
        <v>1244</v>
      </c>
    </row>
    <row r="91" spans="1:12">
      <c r="A91" s="402" t="s">
        <v>1515</v>
      </c>
      <c r="B91" s="70" t="s">
        <v>135</v>
      </c>
      <c r="C91" s="70" t="s">
        <v>159</v>
      </c>
      <c r="D91" s="70" t="s">
        <v>1285</v>
      </c>
      <c r="E91" s="71" t="s">
        <v>1285</v>
      </c>
      <c r="F91" s="65" t="s">
        <v>4</v>
      </c>
      <c r="G91" s="64" t="s">
        <v>4</v>
      </c>
      <c r="H91" s="64" t="s">
        <v>4</v>
      </c>
      <c r="I91" s="63" t="s">
        <v>4</v>
      </c>
      <c r="J91" s="62" t="s">
        <v>1244</v>
      </c>
      <c r="K91" s="55" t="s">
        <v>1244</v>
      </c>
      <c r="L91" s="53" t="s">
        <v>1244</v>
      </c>
    </row>
    <row r="92" spans="1:12">
      <c r="A92" s="73" t="s">
        <v>1515</v>
      </c>
      <c r="B92" s="72" t="s">
        <v>135</v>
      </c>
      <c r="C92" s="70" t="s">
        <v>148</v>
      </c>
      <c r="D92" s="70" t="s">
        <v>1285</v>
      </c>
      <c r="E92" s="71" t="s">
        <v>1285</v>
      </c>
      <c r="F92" s="65" t="s">
        <v>4</v>
      </c>
      <c r="G92" s="64" t="s">
        <v>4</v>
      </c>
      <c r="H92" s="64" t="s">
        <v>4</v>
      </c>
      <c r="I92" s="63" t="s">
        <v>4</v>
      </c>
      <c r="J92" s="62" t="s">
        <v>1244</v>
      </c>
      <c r="K92" s="55" t="s">
        <v>1244</v>
      </c>
      <c r="L92" s="53" t="s">
        <v>1244</v>
      </c>
    </row>
    <row r="93" spans="1:12" ht="15.75" thickBot="1">
      <c r="A93" s="39" t="s">
        <v>1515</v>
      </c>
      <c r="B93" s="38" t="s">
        <v>135</v>
      </c>
      <c r="C93" s="35" t="s">
        <v>136</v>
      </c>
      <c r="D93" s="35" t="s">
        <v>1285</v>
      </c>
      <c r="E93" s="37" t="s">
        <v>1285</v>
      </c>
      <c r="F93" s="31" t="s">
        <v>4</v>
      </c>
      <c r="G93" s="30" t="s">
        <v>4</v>
      </c>
      <c r="H93" s="30" t="s">
        <v>4</v>
      </c>
      <c r="I93" s="29" t="s">
        <v>4</v>
      </c>
      <c r="J93" s="28" t="s">
        <v>1244</v>
      </c>
      <c r="K93" s="23" t="s">
        <v>1244</v>
      </c>
      <c r="L93" s="21" t="s">
        <v>1244</v>
      </c>
    </row>
    <row r="94" spans="1:12">
      <c r="K94" s="1"/>
      <c r="L94" s="1"/>
    </row>
    <row r="95" spans="1:12">
      <c r="K95" s="1"/>
      <c r="L95" s="1"/>
    </row>
  </sheetData>
  <autoFilter ref="A11:L93"/>
  <mergeCells count="3">
    <mergeCell ref="A1:L1"/>
    <mergeCell ref="F10:I10"/>
    <mergeCell ref="J10:L10"/>
  </mergeCells>
  <pageMargins left="0.25" right="0.25" top="0.75" bottom="0.75" header="0.3" footer="0.3"/>
  <pageSetup paperSize="9" scale="41" fitToHeight="0" orientation="landscape" r:id="rId1"/>
  <rowBreaks count="1" manualBreakCount="1">
    <brk id="73" max="11" man="1"/>
  </row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C5438EB1872F4788C6809494CD3043" ma:contentTypeVersion="7" ma:contentTypeDescription="Create a new document." ma:contentTypeScope="" ma:versionID="c825ffdc3970a4d938f11aeb6b22eb91">
  <xsd:schema xmlns:xsd="http://www.w3.org/2001/XMLSchema" xmlns:xs="http://www.w3.org/2001/XMLSchema" xmlns:p="http://schemas.microsoft.com/office/2006/metadata/properties" xmlns:ns3="e30efe9b-63e2-49fc-bfe3-339d117d1ee7" targetNamespace="http://schemas.microsoft.com/office/2006/metadata/properties" ma:root="true" ma:fieldsID="56a7abfe85612197347a23870918bf19" ns3:_="">
    <xsd:import namespace="e30efe9b-63e2-49fc-bfe3-339d117d1e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efe9b-63e2-49fc-bfe3-339d117d1e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Application xmlns="http://www.sap.com/cof/excel/application">
  <Version>2</Version>
  <Revision>2.8.200.93367</Revision>
</Applicatio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B37189-27ED-41FC-BB43-980420F272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2A6DE6-8CCB-40AD-BAB6-8CBE3DF61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0efe9b-63e2-49fc-bfe3-339d117d1e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BE04B9-3143-4E70-AEC1-91F826530990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915A5DA7-3F8A-4569-BA18-4A1615820538}">
  <ds:schemaRefs>
    <ds:schemaRef ds:uri="http://schemas.microsoft.com/office/2006/metadata/properties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e30efe9b-63e2-49fc-bfe3-339d117d1ee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Оглавление</vt:lpstr>
      <vt:lpstr>DIY</vt:lpstr>
      <vt:lpstr>Теплоизоляционная продукция</vt:lpstr>
      <vt:lpstr>Сопутствующая продукция</vt:lpstr>
      <vt:lpstr>Возможности пр-ва</vt:lpstr>
      <vt:lpstr>DIY!Заголовки_для_печати</vt:lpstr>
      <vt:lpstr>'Возможности пр-ва'!Заголовки_для_печати</vt:lpstr>
      <vt:lpstr>'Сопутствующая продукция'!Заголовки_для_печати</vt:lpstr>
      <vt:lpstr>'Теплоизоляционная продукция'!Заголовки_для_печати</vt:lpstr>
      <vt:lpstr>DIY!Область_печати</vt:lpstr>
      <vt:lpstr>'Возможности пр-ва'!Область_печати</vt:lpstr>
      <vt:lpstr>Оглавление!Область_печати</vt:lpstr>
      <vt:lpstr>'Сопутствующая продукция'!Область_печати</vt:lpstr>
      <vt:lpstr>'Теплоизоляционная продукция'!Область_печати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RW-RUS</dc:creator>
  <cp:lastModifiedBy>Белов</cp:lastModifiedBy>
  <cp:lastPrinted>2020-02-27T10:50:34Z</cp:lastPrinted>
  <dcterms:created xsi:type="dcterms:W3CDTF">2018-11-01T18:43:59Z</dcterms:created>
  <dcterms:modified xsi:type="dcterms:W3CDTF">2021-07-07T04:40:10Z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0x0101002AC5438EB1872F4788C6809494CD3043</vt:lpwstr>
  </property>
  <property fmtid="{D5CDD505-2E9C-101B-9397-08002B2CF9AE}" pid="3" name="CustomUiType">
    <vt:lpwstr>1</vt:lpwstr>
  </property>
</Properties>
</file>